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28680" yWindow="65416" windowWidth="29040" windowHeight="15840" tabRatio="687" activeTab="0"/>
  </bookViews>
  <sheets>
    <sheet name="Figure 1" sheetId="7" r:id="rId1"/>
    <sheet name="Figure 2" sheetId="14" r:id="rId2"/>
    <sheet name="Figure 3" sheetId="13" r:id="rId3"/>
    <sheet name="Figure 4" sheetId="4" r:id="rId4"/>
    <sheet name="Table 1" sheetId="3" r:id="rId5"/>
    <sheet name="Figure 5" sheetId="5" r:id="rId6"/>
    <sheet name="Table 2" sheetId="6" r:id="rId7"/>
    <sheet name="Figure 6" sheetId="9" r:id="rId8"/>
    <sheet name="Table 3" sheetId="8" r:id="rId9"/>
    <sheet name="Figure 7" sheetId="10" r:id="rId10"/>
    <sheet name="Figure 8" sheetId="11" r:id="rId11"/>
    <sheet name="Figure 9" sheetId="12" r:id="rId12"/>
    <sheet name="Map 1" sheetId="1" r:id="rId13"/>
    <sheet name="Figure 10" sheetId="2" r:id="rId1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<sst xmlns="http://schemas.openxmlformats.org/spreadsheetml/2006/main" count="814" uniqueCount="546">
  <si>
    <t>(number)</t>
  </si>
  <si>
    <t>TIME</t>
  </si>
  <si>
    <t>2018</t>
  </si>
  <si>
    <t>2019</t>
  </si>
  <si>
    <t>2020</t>
  </si>
  <si>
    <t>GEO (Codes)</t>
  </si>
  <si>
    <t>GEO (Labels)</t>
  </si>
  <si>
    <t>ITC4</t>
  </si>
  <si>
    <t>Lombardia</t>
  </si>
  <si>
    <t>ES51</t>
  </si>
  <si>
    <t>Cataluña</t>
  </si>
  <si>
    <t>FR10</t>
  </si>
  <si>
    <t>Île de France</t>
  </si>
  <si>
    <t>ITI4</t>
  </si>
  <si>
    <t>Lazio</t>
  </si>
  <si>
    <t>ES61</t>
  </si>
  <si>
    <t>Andalucía</t>
  </si>
  <si>
    <t>ITH5</t>
  </si>
  <si>
    <t>Emilia-Romagna</t>
  </si>
  <si>
    <t>Área Metropolitana de Lisboa</t>
  </si>
  <si>
    <t>ES30</t>
  </si>
  <si>
    <t>Comunidad de Madrid</t>
  </si>
  <si>
    <t>ITI1</t>
  </si>
  <si>
    <t>Toscana</t>
  </si>
  <si>
    <t>ITH3</t>
  </si>
  <si>
    <t>Veneto</t>
  </si>
  <si>
    <t>Wien</t>
  </si>
  <si>
    <t>PT11</t>
  </si>
  <si>
    <t>Norte</t>
  </si>
  <si>
    <t>ITG1</t>
  </si>
  <si>
    <t>Sicilia</t>
  </si>
  <si>
    <t>ITF4</t>
  </si>
  <si>
    <t>Puglia</t>
  </si>
  <si>
    <t>ITC1</t>
  </si>
  <si>
    <t>Piemonte</t>
  </si>
  <si>
    <t>ITF3</t>
  </si>
  <si>
    <t>Campania</t>
  </si>
  <si>
    <t>Zürich</t>
  </si>
  <si>
    <t>PT17</t>
  </si>
  <si>
    <t>PT16</t>
  </si>
  <si>
    <t>NL33</t>
  </si>
  <si>
    <t>Zuid-Holland</t>
  </si>
  <si>
    <t>AT12</t>
  </si>
  <si>
    <t>Niederösterreich</t>
  </si>
  <si>
    <t>ITC3</t>
  </si>
  <si>
    <t>Liguria</t>
  </si>
  <si>
    <t>ES52</t>
  </si>
  <si>
    <t>Budapest</t>
  </si>
  <si>
    <t>AT31</t>
  </si>
  <si>
    <t>Oberösterreich</t>
  </si>
  <si>
    <t>BE21</t>
  </si>
  <si>
    <t>Prov. Antwerpen</t>
  </si>
  <si>
    <t>FRK2</t>
  </si>
  <si>
    <t>Rhône-Alpes</t>
  </si>
  <si>
    <t>BE23</t>
  </si>
  <si>
    <t>Prov. Oost-Vlaanderen</t>
  </si>
  <si>
    <t>AT22</t>
  </si>
  <si>
    <t>Steiermark</t>
  </si>
  <si>
    <t>FRL0</t>
  </si>
  <si>
    <t>AT13</t>
  </si>
  <si>
    <t>RO21</t>
  </si>
  <si>
    <t>Nord-Est</t>
  </si>
  <si>
    <t>CH02</t>
  </si>
  <si>
    <t>Espace Mittelland</t>
  </si>
  <si>
    <t>ES21</t>
  </si>
  <si>
    <t>País Vasco</t>
  </si>
  <si>
    <t>ITI3</t>
  </si>
  <si>
    <t>Marche</t>
  </si>
  <si>
    <t>BE25</t>
  </si>
  <si>
    <t>Prov. West-Vlaanderen</t>
  </si>
  <si>
    <t>RO31</t>
  </si>
  <si>
    <t>Sud - Muntenia</t>
  </si>
  <si>
    <t>CH04</t>
  </si>
  <si>
    <t>ES70</t>
  </si>
  <si>
    <t>Canarias</t>
  </si>
  <si>
    <t>ES11</t>
  </si>
  <si>
    <t>Galicia</t>
  </si>
  <si>
    <t>AT33</t>
  </si>
  <si>
    <t>Tirol</t>
  </si>
  <si>
    <t>BE10</t>
  </si>
  <si>
    <t>RO32</t>
  </si>
  <si>
    <t>Bucuresti - Ilfov</t>
  </si>
  <si>
    <t>NL32</t>
  </si>
  <si>
    <t>Noord-Holland</t>
  </si>
  <si>
    <t>CZ05</t>
  </si>
  <si>
    <t>CH01</t>
  </si>
  <si>
    <t>Région lémanique</t>
  </si>
  <si>
    <t>HR03</t>
  </si>
  <si>
    <t>Jadranska Hrvatska</t>
  </si>
  <si>
    <t>CZ06</t>
  </si>
  <si>
    <t>HU11</t>
  </si>
  <si>
    <t>BE32</t>
  </si>
  <si>
    <t>Prov. Hainaut</t>
  </si>
  <si>
    <t>CZ03</t>
  </si>
  <si>
    <t>RO22</t>
  </si>
  <si>
    <t>Sud-Est</t>
  </si>
  <si>
    <t>PL41</t>
  </si>
  <si>
    <t>Wielkopolskie</t>
  </si>
  <si>
    <t>BE33</t>
  </si>
  <si>
    <t>Prov. Liège</t>
  </si>
  <si>
    <t>RO11</t>
  </si>
  <si>
    <t>Nord-Vest</t>
  </si>
  <si>
    <t>ES41</t>
  </si>
  <si>
    <t>Castilla y León</t>
  </si>
  <si>
    <t>RO12</t>
  </si>
  <si>
    <t>Centru</t>
  </si>
  <si>
    <t>SI03</t>
  </si>
  <si>
    <t>Vzhodna Slovenija</t>
  </si>
  <si>
    <t>AT21</t>
  </si>
  <si>
    <t>Kärnten</t>
  </si>
  <si>
    <t>BE24</t>
  </si>
  <si>
    <t>Prov. Vlaams-Brabant</t>
  </si>
  <si>
    <t>ITG2</t>
  </si>
  <si>
    <t>Sardegna</t>
  </si>
  <si>
    <t>PL71</t>
  </si>
  <si>
    <t>Algarve</t>
  </si>
  <si>
    <t>FRI1</t>
  </si>
  <si>
    <t>Aquitaine</t>
  </si>
  <si>
    <t>:</t>
  </si>
  <si>
    <t>RO41</t>
  </si>
  <si>
    <t>Sud-Vest Oltenia</t>
  </si>
  <si>
    <t>PL22</t>
  </si>
  <si>
    <t>Slaskie</t>
  </si>
  <si>
    <t>Pest</t>
  </si>
  <si>
    <t>CZ02</t>
  </si>
  <si>
    <t>BE22</t>
  </si>
  <si>
    <t>ITH4</t>
  </si>
  <si>
    <t>Friuli-Venezia Giulia</t>
  </si>
  <si>
    <t>CH05</t>
  </si>
  <si>
    <t>Ostschweiz</t>
  </si>
  <si>
    <t>AT32</t>
  </si>
  <si>
    <t>Salzburg</t>
  </si>
  <si>
    <t>PL21</t>
  </si>
  <si>
    <t>Malopolskie</t>
  </si>
  <si>
    <t>SI04</t>
  </si>
  <si>
    <t>Zahodna Slovenija</t>
  </si>
  <si>
    <t>ITF1</t>
  </si>
  <si>
    <t>Abruzzo</t>
  </si>
  <si>
    <t>ES53</t>
  </si>
  <si>
    <t>Illes Balears</t>
  </si>
  <si>
    <t>CZ07</t>
  </si>
  <si>
    <t>ITF6</t>
  </si>
  <si>
    <t>Calabria</t>
  </si>
  <si>
    <t>FRH0</t>
  </si>
  <si>
    <t>Bretagne</t>
  </si>
  <si>
    <t>LT02</t>
  </si>
  <si>
    <t>Vidurio ir vakaru Lietuvos regionas</t>
  </si>
  <si>
    <t>HU32</t>
  </si>
  <si>
    <t>ES62</t>
  </si>
  <si>
    <t>Región de Murcia</t>
  </si>
  <si>
    <t>ES42</t>
  </si>
  <si>
    <t>CZ04</t>
  </si>
  <si>
    <t>PT18</t>
  </si>
  <si>
    <t>Alentejo</t>
  </si>
  <si>
    <t>PL63</t>
  </si>
  <si>
    <t>Pomorskie</t>
  </si>
  <si>
    <t>CH03</t>
  </si>
  <si>
    <t>Nordwestschweiz</t>
  </si>
  <si>
    <t>CH06</t>
  </si>
  <si>
    <t>Zentralschweiz</t>
  </si>
  <si>
    <t>PL92</t>
  </si>
  <si>
    <t>Mazowiecki regionalny</t>
  </si>
  <si>
    <t>NL41</t>
  </si>
  <si>
    <t>Noord-Brabant</t>
  </si>
  <si>
    <t>AT34</t>
  </si>
  <si>
    <t>Vorarlberg</t>
  </si>
  <si>
    <t>RO42</t>
  </si>
  <si>
    <t>Vest</t>
  </si>
  <si>
    <t>CZ08</t>
  </si>
  <si>
    <t>Moravskoslezsko</t>
  </si>
  <si>
    <t>ITI2</t>
  </si>
  <si>
    <t>Umbria</t>
  </si>
  <si>
    <t>ES24</t>
  </si>
  <si>
    <t>Aragón</t>
  </si>
  <si>
    <t>FRG0</t>
  </si>
  <si>
    <t>Pays-de-la-Loire</t>
  </si>
  <si>
    <t>HU33</t>
  </si>
  <si>
    <t>FRJ1</t>
  </si>
  <si>
    <t>Languedoc-Roussillon</t>
  </si>
  <si>
    <t>PL51</t>
  </si>
  <si>
    <t>Dolnoslaskie</t>
  </si>
  <si>
    <t>FRJ2</t>
  </si>
  <si>
    <t>Midi-Pyrénées</t>
  </si>
  <si>
    <t>ES12</t>
  </si>
  <si>
    <t>Principado de Asturias</t>
  </si>
  <si>
    <t>PT15</t>
  </si>
  <si>
    <t>FRB0</t>
  </si>
  <si>
    <t>HU31</t>
  </si>
  <si>
    <t>HU12</t>
  </si>
  <si>
    <t>CZ01</t>
  </si>
  <si>
    <t>Praha</t>
  </si>
  <si>
    <t>HU21</t>
  </si>
  <si>
    <t>HU22</t>
  </si>
  <si>
    <t>EE00</t>
  </si>
  <si>
    <t>Eesti</t>
  </si>
  <si>
    <t>BG42</t>
  </si>
  <si>
    <t>Yuzhen tsentralen</t>
  </si>
  <si>
    <t>NL22</t>
  </si>
  <si>
    <t>Gelderland</t>
  </si>
  <si>
    <t>ITH1</t>
  </si>
  <si>
    <t>HU23</t>
  </si>
  <si>
    <t>NL31</t>
  </si>
  <si>
    <t>Utrecht</t>
  </si>
  <si>
    <t>FRE1</t>
  </si>
  <si>
    <t>Nord-Pas-de-Calais</t>
  </si>
  <si>
    <t>PL91</t>
  </si>
  <si>
    <t>Warszawski stoleczny</t>
  </si>
  <si>
    <t>BE35</t>
  </si>
  <si>
    <t>Prov. Namur</t>
  </si>
  <si>
    <t>PL82</t>
  </si>
  <si>
    <t>Podkarpackie</t>
  </si>
  <si>
    <t>BG41</t>
  </si>
  <si>
    <t>Yugozapaden</t>
  </si>
  <si>
    <t>NO08</t>
  </si>
  <si>
    <t>Oslo og Viken</t>
  </si>
  <si>
    <t>FRE2</t>
  </si>
  <si>
    <t>Picardie</t>
  </si>
  <si>
    <t>PL62</t>
  </si>
  <si>
    <t>Warminsko-Mazurskie</t>
  </si>
  <si>
    <t>ES43</t>
  </si>
  <si>
    <t>Extremadura</t>
  </si>
  <si>
    <t>FI19</t>
  </si>
  <si>
    <t>Länsi-Suomi</t>
  </si>
  <si>
    <t>FRF3</t>
  </si>
  <si>
    <t>Lorraine</t>
  </si>
  <si>
    <t>FRD2</t>
  </si>
  <si>
    <t>Haute-Normandie</t>
  </si>
  <si>
    <t>FRD1</t>
  </si>
  <si>
    <t>Basse-Normandie</t>
  </si>
  <si>
    <t>FRI3</t>
  </si>
  <si>
    <t>Poitou-Charentes</t>
  </si>
  <si>
    <t>PL81</t>
  </si>
  <si>
    <t>Lubelskie</t>
  </si>
  <si>
    <t>PL42</t>
  </si>
  <si>
    <t>Zachodniopomorskie</t>
  </si>
  <si>
    <t>FRF2</t>
  </si>
  <si>
    <t>Champagne-Ardenne</t>
  </si>
  <si>
    <t>FI1C</t>
  </si>
  <si>
    <t>Etelä-Suomi</t>
  </si>
  <si>
    <t>FRF1</t>
  </si>
  <si>
    <t>Alsace</t>
  </si>
  <si>
    <t>FI1B</t>
  </si>
  <si>
    <t>Helsinki-Uusimaa</t>
  </si>
  <si>
    <t>ITH2</t>
  </si>
  <si>
    <t>NL21</t>
  </si>
  <si>
    <t>Overijssel</t>
  </si>
  <si>
    <t>NO0A</t>
  </si>
  <si>
    <t>Vestlandet</t>
  </si>
  <si>
    <t>BG33</t>
  </si>
  <si>
    <t>Severoiztochen</t>
  </si>
  <si>
    <t>PL72</t>
  </si>
  <si>
    <t>Swietokrzyskie</t>
  </si>
  <si>
    <t>ES13</t>
  </si>
  <si>
    <t>Cantabria</t>
  </si>
  <si>
    <t>PL61</t>
  </si>
  <si>
    <t>Kujawsko-Pomorskie</t>
  </si>
  <si>
    <t>BE31</t>
  </si>
  <si>
    <t>FRC1</t>
  </si>
  <si>
    <t>Bourgogne</t>
  </si>
  <si>
    <t>BG34</t>
  </si>
  <si>
    <t>Yugoiztochen</t>
  </si>
  <si>
    <t>BG32</t>
  </si>
  <si>
    <t>Severen tsentralen</t>
  </si>
  <si>
    <t>FI1D</t>
  </si>
  <si>
    <t>Pohjois- ja Itä-Suomi</t>
  </si>
  <si>
    <t>LU00</t>
  </si>
  <si>
    <t>Luxembourg</t>
  </si>
  <si>
    <t>LT01</t>
  </si>
  <si>
    <t>Sostines regionas</t>
  </si>
  <si>
    <t>BG31</t>
  </si>
  <si>
    <t>Severozapaden</t>
  </si>
  <si>
    <t>BE34</t>
  </si>
  <si>
    <t>IS00</t>
  </si>
  <si>
    <t>Ísland</t>
  </si>
  <si>
    <t>PT30</t>
  </si>
  <si>
    <t>DK01</t>
  </si>
  <si>
    <t>Hovedstaden</t>
  </si>
  <si>
    <t>AT11</t>
  </si>
  <si>
    <t>NL42</t>
  </si>
  <si>
    <t>Limburg (NL)</t>
  </si>
  <si>
    <t>ITF5</t>
  </si>
  <si>
    <t>Basilicata</t>
  </si>
  <si>
    <t>NL11</t>
  </si>
  <si>
    <t>Groningen</t>
  </si>
  <si>
    <t>PL43</t>
  </si>
  <si>
    <t>Lubuskie</t>
  </si>
  <si>
    <t>DK04</t>
  </si>
  <si>
    <t>Midtjylland</t>
  </si>
  <si>
    <t>CH07</t>
  </si>
  <si>
    <t>Ticino</t>
  </si>
  <si>
    <t>NO09</t>
  </si>
  <si>
    <t>Agder og Sør-Østlandet</t>
  </si>
  <si>
    <t>ES22</t>
  </si>
  <si>
    <t>Comunidad Foral de Navarra</t>
  </si>
  <si>
    <t>FRI2</t>
  </si>
  <si>
    <t>Limousin</t>
  </si>
  <si>
    <t>DK03</t>
  </si>
  <si>
    <t>Syddanmark</t>
  </si>
  <si>
    <t>PT20</t>
  </si>
  <si>
    <t>FRC2</t>
  </si>
  <si>
    <t>Franche-Comté</t>
  </si>
  <si>
    <t>PL52</t>
  </si>
  <si>
    <t>Opolskie</t>
  </si>
  <si>
    <t>ES23</t>
  </si>
  <si>
    <t>La Rioja</t>
  </si>
  <si>
    <t>PL84</t>
  </si>
  <si>
    <t>Podlaskie</t>
  </si>
  <si>
    <t>NL13</t>
  </si>
  <si>
    <t>Drenthe</t>
  </si>
  <si>
    <t>NL12</t>
  </si>
  <si>
    <t>Friesland (NL)</t>
  </si>
  <si>
    <t>NL34</t>
  </si>
  <si>
    <t>Zeeland</t>
  </si>
  <si>
    <t>FRM0</t>
  </si>
  <si>
    <t>Corse</t>
  </si>
  <si>
    <t>ITF2</t>
  </si>
  <si>
    <t>Molise</t>
  </si>
  <si>
    <t>DK05</t>
  </si>
  <si>
    <t>Nordjylland</t>
  </si>
  <si>
    <t>DK02</t>
  </si>
  <si>
    <t>Sjælland</t>
  </si>
  <si>
    <t>NO07</t>
  </si>
  <si>
    <t>Nord-Norge</t>
  </si>
  <si>
    <t>NO02</t>
  </si>
  <si>
    <t>Innlandet</t>
  </si>
  <si>
    <t>NO06</t>
  </si>
  <si>
    <t>Trøndelag</t>
  </si>
  <si>
    <t>NL23</t>
  </si>
  <si>
    <t>Flevoland</t>
  </si>
  <si>
    <t>ES64</t>
  </si>
  <si>
    <t>FRK1</t>
  </si>
  <si>
    <t>Auvergne</t>
  </si>
  <si>
    <t>ITC2</t>
  </si>
  <si>
    <t>Valle d'Aosta/Vallée d'Aoste</t>
  </si>
  <si>
    <t>ES63</t>
  </si>
  <si>
    <t>FI20</t>
  </si>
  <si>
    <t>Åland</t>
  </si>
  <si>
    <t>HR02</t>
  </si>
  <si>
    <t>Malta</t>
  </si>
  <si>
    <t>Liechtenstein</t>
  </si>
  <si>
    <t>2012</t>
  </si>
  <si>
    <t>2013</t>
  </si>
  <si>
    <t>2014</t>
  </si>
  <si>
    <t>2015</t>
  </si>
  <si>
    <t>2016</t>
  </si>
  <si>
    <t>2017</t>
  </si>
  <si>
    <t>2021</t>
  </si>
  <si>
    <t>Total</t>
  </si>
  <si>
    <t>Males</t>
  </si>
  <si>
    <t>Females</t>
  </si>
  <si>
    <t>Unknown</t>
  </si>
  <si>
    <t>European Union - 27 countries (from 2020)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</si>
  <si>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</si>
  <si>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</si>
  <si>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</si>
  <si>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</si>
  <si>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</si>
  <si>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</si>
  <si>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</si>
  <si>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</si>
  <si>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</si>
  <si>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</si>
  <si>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</si>
  <si>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</si>
  <si>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</si>
  <si>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</si>
  <si>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</si>
  <si>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</si>
  <si>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</si>
  <si>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</si>
  <si>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</si>
  <si>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</si>
  <si>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</si>
  <si>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</si>
  <si>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</si>
  <si>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</si>
  <si>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</si>
  <si>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</si>
  <si>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Switzerland</t>
  </si>
  <si>
    <t>Germany</t>
  </si>
  <si>
    <t>Less than 15 years</t>
  </si>
  <si>
    <t>From 15 to 17 years</t>
  </si>
  <si>
    <t>From 18 to 24 years</t>
  </si>
  <si>
    <t>From 25 to 49 years</t>
  </si>
  <si>
    <t>From 50 to 64 years</t>
  </si>
  <si>
    <t>65 years or over</t>
  </si>
  <si>
    <t>(%)</t>
  </si>
  <si>
    <t>(number per million inhabitants)</t>
  </si>
  <si>
    <t>Passenger cars</t>
  </si>
  <si>
    <t>Goods vehicles</t>
  </si>
  <si>
    <t>Buses and coaches</t>
  </si>
  <si>
    <t>Bicycles</t>
  </si>
  <si>
    <t>Mopeds</t>
  </si>
  <si>
    <t>Motorcycles</t>
  </si>
  <si>
    <t>Pedestrians</t>
  </si>
  <si>
    <t>Other</t>
  </si>
  <si>
    <t>EU (¹)</t>
  </si>
  <si>
    <t>EU27_2020</t>
  </si>
  <si>
    <t>(¹) Estimated.</t>
  </si>
  <si>
    <t>Light goods  vehicles</t>
  </si>
  <si>
    <t>Heavy goods vehicles</t>
  </si>
  <si>
    <t>Motorways</t>
  </si>
  <si>
    <t>Urban roads</t>
  </si>
  <si>
    <t>Rural roads</t>
  </si>
  <si>
    <t>Passengers</t>
  </si>
  <si>
    <t>Drivers</t>
  </si>
  <si>
    <t>(Number)</t>
  </si>
  <si>
    <t>European Union</t>
  </si>
  <si>
    <t>-</t>
  </si>
  <si>
    <t>(percentage shares)</t>
  </si>
  <si>
    <t>Grad Zagreb</t>
  </si>
  <si>
    <t>Luxembourg (Grand-Duché)</t>
  </si>
  <si>
    <t>Região Autónoma da Madeira</t>
  </si>
  <si>
    <t>Região Autónoma dos Açores</t>
  </si>
  <si>
    <t>Comunidad Valenciana</t>
  </si>
  <si>
    <t>Centro (P)</t>
  </si>
  <si>
    <t>Provence-Alpes-Côte d¿Azur</t>
  </si>
  <si>
    <t>Région de Bruxelles-Capitale / Brussels Hoofdstedelijk Gewest</t>
  </si>
  <si>
    <t>Jihovychod</t>
  </si>
  <si>
    <t>Severovychod</t>
  </si>
  <si>
    <t>Jihozapad</t>
  </si>
  <si>
    <t>Prov. Limburg (B)</t>
  </si>
  <si>
    <t>Sredisnja i Istocna (Panonska) Hrvatska</t>
  </si>
  <si>
    <t>Castilla-La Mancha</t>
  </si>
  <si>
    <t>Lodzkie</t>
  </si>
  <si>
    <t>Stredni Cechy</t>
  </si>
  <si>
    <t>Eszak-Alfold</t>
  </si>
  <si>
    <t>Stredni Morava</t>
  </si>
  <si>
    <t>Severozapad</t>
  </si>
  <si>
    <t>Centre-Val de Loire</t>
  </si>
  <si>
    <t>Del-Alfold</t>
  </si>
  <si>
    <t>Kozep-Dunantul</t>
  </si>
  <si>
    <t>HR05</t>
  </si>
  <si>
    <t>Sjeverna Hrvatska</t>
  </si>
  <si>
    <t>HR06</t>
  </si>
  <si>
    <t>Eszak-Magyarorszag</t>
  </si>
  <si>
    <t>Nyugat-Dunantul</t>
  </si>
  <si>
    <t>Provincia Autonoma Bolzano/Bozen</t>
  </si>
  <si>
    <t>Del-Dunantul</t>
  </si>
  <si>
    <t>Provincia Autonoma Trento</t>
  </si>
  <si>
    <t>Prov. Brabant Wallon</t>
  </si>
  <si>
    <t>Prov. Luxembourg (B)</t>
  </si>
  <si>
    <t>Burgenland (A)</t>
  </si>
  <si>
    <t>Ciudad Autónoma de Melilla</t>
  </si>
  <si>
    <t>Ciudad Autónoma de Ceuta</t>
  </si>
  <si>
    <t>Baden-Württemberg (DE1)</t>
  </si>
  <si>
    <t>Bayern (DE2)</t>
  </si>
  <si>
    <t>Berlin (DE3)</t>
  </si>
  <si>
    <t>Centro (IT) (ITI)</t>
  </si>
  <si>
    <t>Cesko (CZ0)</t>
  </si>
  <si>
    <t>Comunidad de Madrid (ES3)</t>
  </si>
  <si>
    <t>Continente (PT1)</t>
  </si>
  <si>
    <t>Este (ES) (ES5)</t>
  </si>
  <si>
    <t>Hessen (DE7)</t>
  </si>
  <si>
    <t>Île de France (FR1)</t>
  </si>
  <si>
    <t>Isole (ITG)</t>
  </si>
  <si>
    <t>Niedersachsen (DE9)</t>
  </si>
  <si>
    <t>Nord-Est (ITH)</t>
  </si>
  <si>
    <t>Nord-Ovest (ITC)</t>
  </si>
  <si>
    <t>Nordrhein-Westfalen (DEA)</t>
  </si>
  <si>
    <t>Sud (ITF)</t>
  </si>
  <si>
    <t>Sur (ES) (ES6)</t>
  </si>
  <si>
    <t>Vlaams Gewest (BE2)</t>
  </si>
  <si>
    <t>Westösterreich (AT3)</t>
  </si>
  <si>
    <t>Motorized cycle</t>
  </si>
  <si>
    <t>Motorized cycles</t>
  </si>
  <si>
    <t>Population</t>
  </si>
  <si>
    <t>number per million inhabitants</t>
  </si>
  <si>
    <t>Accidents</t>
  </si>
  <si>
    <t>Ireland(²)</t>
  </si>
  <si>
    <t>Malta(³)</t>
  </si>
  <si>
    <t>EU27(¹)</t>
  </si>
  <si>
    <t>SK01</t>
  </si>
  <si>
    <t>SK02</t>
  </si>
  <si>
    <t>SK03</t>
  </si>
  <si>
    <t>SK04</t>
  </si>
  <si>
    <t>Iceland(²)</t>
  </si>
  <si>
    <t>Liechtenstein(³)</t>
  </si>
  <si>
    <t>Malta (¹)</t>
  </si>
  <si>
    <t>Figure 2: Road accident fatalities, 2022</t>
  </si>
  <si>
    <t>Figure 3: Road accident fatalities, 2012, 2021, 2022</t>
  </si>
  <si>
    <t>(¹) 2012: 9 fatalities; 2021: 9 fatalities; 2022: 26 fatalities.</t>
  </si>
  <si>
    <t>(²) 2012: 9 fatalities; 2021: 9 fatalities; 2022: 9 fatalities.</t>
  </si>
  <si>
    <t>(³) 2012: 1 fatality; 2021: no fatality and 2022: 2 fatalities.</t>
  </si>
  <si>
    <t>Figure 4: Road accident fatalities by sex, EU, 2012-2022</t>
  </si>
  <si>
    <t>Table 1: Road accident fatalities by sex, 2017, 2022</t>
  </si>
  <si>
    <t>Percentage change 
2022/2017</t>
  </si>
  <si>
    <t>(¹) 2022 data - estimated.</t>
  </si>
  <si>
    <t>(²) 2020 data instead of 2022.</t>
  </si>
  <si>
    <t>(³) 2021 data instead of 2022.</t>
  </si>
  <si>
    <t>Figure 5: Road accident fatalities by age, EU, 2022</t>
  </si>
  <si>
    <t>Note: Estimated.  2020 data instead of 2022 data for Ireland and Latvia; 2021 data instead of 2022 for Greece, Malta and Sweden</t>
  </si>
  <si>
    <t>Table 2:  Road accident fatalities by age, 2022</t>
  </si>
  <si>
    <t>Figure 6: Road accident fatalities by mode of transport, EU, 2022</t>
  </si>
  <si>
    <t>Table 3: Road accident fatalities by mode of transport, 2022</t>
  </si>
  <si>
    <t>Figure 7: Road accident fatalities by type of road, 2022</t>
  </si>
  <si>
    <t>Figure 8 : Road accident fatalities by category of persons involved, EU, 2012-2022</t>
  </si>
  <si>
    <t>Ireland(3)</t>
  </si>
  <si>
    <t>Figure 9:  Road accident fatalities by category of person involved, 2022</t>
  </si>
  <si>
    <t>West-Nederland (NL3)</t>
  </si>
  <si>
    <t>Map 1: Road accidents by NUTS2 region, 2022</t>
  </si>
  <si>
    <t>Stredne Slovensko</t>
  </si>
  <si>
    <t>Vychodne Slovensko</t>
  </si>
  <si>
    <t>Zapadne Slovensko</t>
  </si>
  <si>
    <t>Bratislavsky kraj</t>
  </si>
  <si>
    <t>Figure 1: Road accident fatalities, EU, 2012-2022</t>
  </si>
  <si>
    <t>Note: Estimated.  2020 data instead of 2022 data for Ireland and Latvia; 2021 data instead of 2022 for Greece, Malta and Sweden.</t>
  </si>
  <si>
    <t>SE32</t>
  </si>
  <si>
    <t>Mellersta Norrland</t>
  </si>
  <si>
    <t>SE11</t>
  </si>
  <si>
    <t>Stockholm</t>
  </si>
  <si>
    <t>SE12</t>
  </si>
  <si>
    <t>Östra Mellansverige</t>
  </si>
  <si>
    <t>SE22</t>
  </si>
  <si>
    <t>Sydsverige</t>
  </si>
  <si>
    <t>SE21</t>
  </si>
  <si>
    <t>Småland med öarna</t>
  </si>
  <si>
    <t>SE33</t>
  </si>
  <si>
    <t>Övre Norrland</t>
  </si>
  <si>
    <t>SE23</t>
  </si>
  <si>
    <t>Västsverige</t>
  </si>
  <si>
    <t>SE31</t>
  </si>
  <si>
    <t>Norra Mellansverige</t>
  </si>
  <si>
    <t>Note: Estimated.  2020 data instead of 2022 data for Ireland and Latvia; 2021 data instead of 2022 for Greece and Malta.</t>
  </si>
  <si>
    <t xml:space="preserve">Note: Estimated.  2020 data instead of 2022 data for Ireland and Latvia; 2021 data instead of 2022 for Greece and Malta. 
Heavy goods vehicles category includes road tractors. </t>
  </si>
  <si>
    <t xml:space="preserve">Note: data not available for Cyprus, Germany, Greece, Latvia, Malta and Ireland </t>
  </si>
  <si>
    <t>CY</t>
  </si>
  <si>
    <t>Note: 'Motorized cycle' contains 'Electric powered assisted cycle' and 'Motorized micro-mobility vehicles'</t>
  </si>
  <si>
    <t>Figure 10: The 20 NUTS1 regions with the highest numbers of accidents, 2020-2022</t>
  </si>
  <si>
    <r>
      <t>Source:</t>
    </r>
    <r>
      <rPr>
        <sz val="10"/>
        <rFont val="Arial"/>
        <family val="2"/>
      </rPr>
      <t xml:space="preserve"> Eurostat (online data codes: tran_sf_roadus)</t>
    </r>
  </si>
  <si>
    <r>
      <t>Source:</t>
    </r>
    <r>
      <rPr>
        <sz val="10"/>
        <color theme="1"/>
        <rFont val="Arial"/>
        <family val="2"/>
      </rPr>
      <t xml:space="preserve"> Eurostat (online data code: tran_sf_roadus)</t>
    </r>
  </si>
  <si>
    <r>
      <t>Greece(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>)</t>
    </r>
  </si>
  <si>
    <r>
      <t>Latvia(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</si>
  <si>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Source:</t>
    </r>
    <r>
      <rPr>
        <sz val="10"/>
        <color theme="1"/>
        <rFont val="Arial"/>
        <family val="2"/>
      </rPr>
      <t xml:space="preserve"> Eurostat (online data codes: tran_sf_roadve)</t>
    </r>
  </si>
  <si>
    <r>
      <t>Source:</t>
    </r>
    <r>
      <rPr>
        <sz val="10"/>
        <color theme="1"/>
        <rFont val="Arial"/>
        <family val="2"/>
      </rPr>
      <t xml:space="preserve"> Eurostat (online data code: tran_sf_roadve)</t>
    </r>
  </si>
  <si>
    <r>
      <t>Malta(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</si>
  <si>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Latvia(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</si>
  <si>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Greece(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</si>
  <si>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(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 2021 data instead of 2022.</t>
    </r>
  </si>
  <si>
    <r>
      <t>(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 2020 data instead of 2022.</t>
    </r>
  </si>
  <si>
    <r>
      <t>Source:</t>
    </r>
    <r>
      <rPr>
        <sz val="10"/>
        <color theme="1"/>
        <rFont val="Arial"/>
        <family val="2"/>
      </rPr>
      <t xml:space="preserve"> Eurostat (online data codes: tran_sf_roadro)</t>
    </r>
  </si>
  <si>
    <r>
      <t>Source:</t>
    </r>
    <r>
      <rPr>
        <sz val="10"/>
        <color theme="1"/>
        <rFont val="Arial"/>
        <family val="2"/>
      </rPr>
      <t xml:space="preserve"> Eurostat (online data codes: tran_sf_roadus)</t>
    </r>
  </si>
  <si>
    <r>
      <t>Greece(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)</t>
    </r>
  </si>
  <si>
    <r>
      <t>Ireland(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>)</t>
    </r>
  </si>
  <si>
    <r>
      <t>Source:</t>
    </r>
    <r>
      <rPr>
        <sz val="10"/>
        <color theme="1"/>
        <rFont val="Arial"/>
        <family val="2"/>
      </rPr>
      <t xml:space="preserve"> Eurostat (online data code: tran_sf_roadnu)</t>
    </r>
  </si>
  <si>
    <r>
      <t xml:space="preserve">Note: </t>
    </r>
    <r>
      <rPr>
        <sz val="10"/>
        <color theme="1"/>
        <rFont val="Arial"/>
        <family val="2"/>
      </rPr>
      <t>regions are ranked based on number of accidents in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</si>
</sst>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i"/>
    <numFmt numFmtId="165" formatCode="#,##0_i"/>
    <numFmt numFmtId="166" formatCode="0.0%"/>
    <numFmt numFmtId="167" formatCode="#,##0.0"/>
    <numFmt numFmtId="168" formatCode="0.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color theme="1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6DC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6F6F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 style="hair">
        <color rgb="FFA6A6A6"/>
      </right>
      <top style="thin">
        <color rgb="FF000000"/>
      </top>
      <bottom style="thin"/>
    </border>
    <border>
      <left/>
      <right/>
      <top/>
      <bottom style="thick"/>
    </border>
    <border>
      <left style="hair">
        <color rgb="FFA6A6A6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2" fillId="0" borderId="0" applyFill="0" applyBorder="0" applyProtection="0">
      <alignment horizontal="right"/>
    </xf>
    <xf numFmtId="0" fontId="1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/>
    <xf numFmtId="0" fontId="3" fillId="0" borderId="1" xfId="23" applyFont="1" applyBorder="1">
      <alignment/>
      <protection/>
    </xf>
    <xf numFmtId="0" fontId="3" fillId="0" borderId="1" xfId="0" applyFont="1" applyBorder="1"/>
    <xf numFmtId="0" fontId="3" fillId="0" borderId="0" xfId="0" applyFont="1" applyAlignment="1">
      <alignment horizontal="left"/>
    </xf>
    <xf numFmtId="0" fontId="3" fillId="0" borderId="0" xfId="23" applyFont="1" applyAlignment="1">
      <alignment horizontal="left"/>
      <protection/>
    </xf>
    <xf numFmtId="0" fontId="5" fillId="0" borderId="0" xfId="0" applyFont="1" applyAlignment="1">
      <alignment horizontal="left"/>
    </xf>
    <xf numFmtId="0" fontId="6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165" fontId="3" fillId="0" borderId="3" xfId="21" applyNumberFormat="1" applyFont="1" applyBorder="1" applyAlignment="1">
      <alignment horizontal="right" indent="1"/>
    </xf>
    <xf numFmtId="166" fontId="3" fillId="0" borderId="0" xfId="15" applyNumberFormat="1" applyFont="1"/>
    <xf numFmtId="166" fontId="3" fillId="0" borderId="0" xfId="0" applyNumberFormat="1" applyFont="1"/>
    <xf numFmtId="3" fontId="3" fillId="0" borderId="0" xfId="15" applyNumberFormat="1" applyFont="1"/>
    <xf numFmtId="0" fontId="3" fillId="0" borderId="4" xfId="0" applyFont="1" applyBorder="1"/>
    <xf numFmtId="0" fontId="7" fillId="3" borderId="5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168" fontId="3" fillId="0" borderId="0" xfId="0" applyNumberFormat="1" applyFont="1"/>
    <xf numFmtId="0" fontId="7" fillId="0" borderId="6" xfId="0" applyFont="1" applyBorder="1" applyAlignment="1">
      <alignment horizontal="left"/>
    </xf>
    <xf numFmtId="9" fontId="3" fillId="0" borderId="0" xfId="15" applyFont="1"/>
    <xf numFmtId="0" fontId="5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/>
    </xf>
    <xf numFmtId="165" fontId="3" fillId="4" borderId="9" xfId="21" applyNumberFormat="1" applyFont="1" applyFill="1" applyBorder="1" applyAlignment="1">
      <alignment horizontal="right" indent="2"/>
    </xf>
    <xf numFmtId="165" fontId="3" fillId="4" borderId="10" xfId="21" applyNumberFormat="1" applyFont="1" applyFill="1" applyBorder="1" applyAlignment="1">
      <alignment horizontal="right" indent="2"/>
    </xf>
    <xf numFmtId="0" fontId="1" fillId="0" borderId="5" xfId="0" applyFont="1" applyBorder="1" applyAlignment="1">
      <alignment horizontal="left"/>
    </xf>
    <xf numFmtId="165" fontId="3" fillId="4" borderId="11" xfId="21" applyNumberFormat="1" applyFont="1" applyFill="1" applyBorder="1" applyAlignment="1">
      <alignment horizontal="right" indent="2"/>
    </xf>
    <xf numFmtId="0" fontId="7" fillId="0" borderId="4" xfId="0" applyFont="1" applyBorder="1" applyAlignment="1">
      <alignment horizontal="left"/>
    </xf>
    <xf numFmtId="165" fontId="3" fillId="4" borderId="12" xfId="21" applyNumberFormat="1" applyFont="1" applyFill="1" applyBorder="1" applyAlignment="1">
      <alignment horizontal="right" indent="2"/>
    </xf>
    <xf numFmtId="165" fontId="3" fillId="4" borderId="13" xfId="21" applyNumberFormat="1" applyFont="1" applyFill="1" applyBorder="1" applyAlignment="1">
      <alignment horizontal="right" indent="2"/>
    </xf>
    <xf numFmtId="0" fontId="1" fillId="0" borderId="6" xfId="0" applyFont="1" applyBorder="1" applyAlignment="1">
      <alignment horizontal="left"/>
    </xf>
    <xf numFmtId="165" fontId="3" fillId="0" borderId="0" xfId="0" applyNumberFormat="1" applyFont="1"/>
    <xf numFmtId="0" fontId="7" fillId="5" borderId="14" xfId="0" applyFont="1" applyFill="1" applyBorder="1" applyAlignment="1">
      <alignment horizontal="left" vertical="center"/>
    </xf>
    <xf numFmtId="0" fontId="9" fillId="6" borderId="14" xfId="0" applyFont="1" applyFill="1" applyBorder="1" applyAlignment="1">
      <alignment vertical="center"/>
    </xf>
    <xf numFmtId="0" fontId="7" fillId="7" borderId="14" xfId="0" applyFont="1" applyFill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 shrinkToFit="1"/>
    </xf>
    <xf numFmtId="0" fontId="10" fillId="0" borderId="0" xfId="0" applyFont="1"/>
    <xf numFmtId="0" fontId="11" fillId="0" borderId="0" xfId="0" applyFont="1"/>
    <xf numFmtId="0" fontId="5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/>
    </xf>
    <xf numFmtId="165" fontId="10" fillId="3" borderId="15" xfId="21" applyNumberFormat="1" applyFont="1" applyFill="1" applyBorder="1" applyAlignment="1">
      <alignment horizontal="right" indent="2"/>
    </xf>
    <xf numFmtId="165" fontId="10" fillId="3" borderId="2" xfId="21" applyNumberFormat="1" applyFont="1" applyFill="1" applyBorder="1" applyAlignment="1">
      <alignment horizontal="right" indent="2"/>
    </xf>
    <xf numFmtId="165" fontId="10" fillId="3" borderId="3" xfId="21" applyNumberFormat="1" applyFont="1" applyFill="1" applyBorder="1" applyAlignment="1">
      <alignment horizontal="right" indent="2"/>
    </xf>
    <xf numFmtId="3" fontId="10" fillId="3" borderId="15" xfId="21" applyNumberFormat="1" applyFont="1" applyFill="1" applyBorder="1" applyAlignment="1">
      <alignment horizontal="right" indent="2"/>
    </xf>
    <xf numFmtId="165" fontId="10" fillId="3" borderId="16" xfId="21" applyNumberFormat="1" applyFont="1" applyFill="1" applyBorder="1" applyAlignment="1">
      <alignment horizontal="right" indent="2"/>
    </xf>
    <xf numFmtId="165" fontId="10" fillId="3" borderId="17" xfId="21" applyNumberFormat="1" applyFont="1" applyFill="1" applyBorder="1" applyAlignment="1">
      <alignment horizontal="right" indent="2"/>
    </xf>
    <xf numFmtId="167" fontId="10" fillId="3" borderId="15" xfId="21" applyNumberFormat="1" applyFont="1" applyFill="1" applyBorder="1" applyAlignment="1">
      <alignment horizontal="right" indent="2"/>
    </xf>
    <xf numFmtId="167" fontId="10" fillId="3" borderId="2" xfId="21" applyNumberFormat="1" applyFont="1" applyFill="1" applyBorder="1" applyAlignment="1">
      <alignment horizontal="right" indent="2"/>
    </xf>
    <xf numFmtId="167" fontId="10" fillId="3" borderId="3" xfId="21" applyNumberFormat="1" applyFont="1" applyFill="1" applyBorder="1" applyAlignment="1">
      <alignment horizontal="right" indent="2"/>
    </xf>
    <xf numFmtId="165" fontId="3" fillId="4" borderId="2" xfId="21" applyNumberFormat="1" applyFont="1" applyFill="1" applyBorder="1" applyAlignment="1">
      <alignment horizontal="right" indent="2"/>
    </xf>
    <xf numFmtId="165" fontId="3" fillId="4" borderId="6" xfId="21" applyNumberFormat="1" applyFont="1" applyFill="1" applyBorder="1" applyAlignment="1">
      <alignment horizontal="right" indent="2"/>
    </xf>
    <xf numFmtId="3" fontId="3" fillId="4" borderId="9" xfId="21" applyNumberFormat="1" applyFont="1" applyFill="1" applyBorder="1" applyAlignment="1">
      <alignment horizontal="right" indent="2"/>
    </xf>
    <xf numFmtId="167" fontId="3" fillId="4" borderId="9" xfId="21" applyNumberFormat="1" applyFont="1" applyFill="1" applyBorder="1" applyAlignment="1">
      <alignment horizontal="right" indent="2"/>
    </xf>
    <xf numFmtId="167" fontId="3" fillId="4" borderId="2" xfId="21" applyNumberFormat="1" applyFont="1" applyFill="1" applyBorder="1" applyAlignment="1">
      <alignment horizontal="right" indent="2"/>
    </xf>
    <xf numFmtId="167" fontId="3" fillId="4" borderId="6" xfId="21" applyNumberFormat="1" applyFont="1" applyFill="1" applyBorder="1" applyAlignment="1">
      <alignment horizontal="right" indent="2"/>
    </xf>
    <xf numFmtId="165" fontId="3" fillId="4" borderId="7" xfId="21" applyNumberFormat="1" applyFont="1" applyFill="1" applyBorder="1" applyAlignment="1">
      <alignment horizontal="right" indent="2"/>
    </xf>
    <xf numFmtId="165" fontId="3" fillId="4" borderId="5" xfId="21" applyNumberFormat="1" applyFont="1" applyFill="1" applyBorder="1" applyAlignment="1">
      <alignment horizontal="right" indent="2"/>
    </xf>
    <xf numFmtId="3" fontId="3" fillId="4" borderId="10" xfId="21" applyNumberFormat="1" applyFont="1" applyFill="1" applyBorder="1" applyAlignment="1">
      <alignment horizontal="right" indent="2"/>
    </xf>
    <xf numFmtId="167" fontId="3" fillId="4" borderId="10" xfId="21" applyNumberFormat="1" applyFont="1" applyFill="1" applyBorder="1" applyAlignment="1">
      <alignment horizontal="right" indent="2"/>
    </xf>
    <xf numFmtId="167" fontId="3" fillId="4" borderId="7" xfId="21" applyNumberFormat="1" applyFont="1" applyFill="1" applyBorder="1" applyAlignment="1">
      <alignment horizontal="right" indent="2"/>
    </xf>
    <xf numFmtId="167" fontId="3" fillId="4" borderId="5" xfId="21" applyNumberFormat="1" applyFont="1" applyFill="1" applyBorder="1" applyAlignment="1">
      <alignment horizontal="right" indent="2"/>
    </xf>
    <xf numFmtId="3" fontId="3" fillId="4" borderId="11" xfId="21" applyNumberFormat="1" applyFont="1" applyFill="1" applyBorder="1" applyAlignment="1">
      <alignment horizontal="right" indent="2"/>
    </xf>
    <xf numFmtId="167" fontId="3" fillId="4" borderId="11" xfId="21" applyNumberFormat="1" applyFont="1" applyFill="1" applyBorder="1" applyAlignment="1">
      <alignment horizontal="right" indent="2"/>
    </xf>
    <xf numFmtId="165" fontId="3" fillId="4" borderId="4" xfId="21" applyNumberFormat="1" applyFont="1" applyFill="1" applyBorder="1" applyAlignment="1">
      <alignment horizontal="right" indent="2"/>
    </xf>
    <xf numFmtId="3" fontId="3" fillId="4" borderId="12" xfId="21" applyNumberFormat="1" applyFont="1" applyFill="1" applyBorder="1" applyAlignment="1">
      <alignment horizontal="right" indent="2"/>
    </xf>
    <xf numFmtId="167" fontId="3" fillId="4" borderId="12" xfId="21" applyNumberFormat="1" applyFont="1" applyFill="1" applyBorder="1" applyAlignment="1">
      <alignment horizontal="right" indent="2"/>
    </xf>
    <xf numFmtId="167" fontId="3" fillId="4" borderId="4" xfId="21" applyNumberFormat="1" applyFont="1" applyFill="1" applyBorder="1" applyAlignment="1">
      <alignment horizontal="right" indent="2"/>
    </xf>
    <xf numFmtId="0" fontId="3" fillId="0" borderId="2" xfId="0" applyFont="1" applyBorder="1"/>
    <xf numFmtId="1" fontId="3" fillId="0" borderId="0" xfId="15" applyNumberFormat="1" applyFont="1"/>
    <xf numFmtId="0" fontId="9" fillId="6" borderId="14" xfId="0" applyFont="1" applyFill="1" applyBorder="1" applyAlignment="1">
      <alignment horizontal="left" vertical="center"/>
    </xf>
    <xf numFmtId="164" fontId="10" fillId="3" borderId="2" xfId="21" applyFont="1" applyFill="1" applyBorder="1" applyAlignment="1">
      <alignment horizontal="right" indent="2"/>
    </xf>
    <xf numFmtId="164" fontId="10" fillId="3" borderId="3" xfId="21" applyFont="1" applyFill="1" applyBorder="1" applyAlignment="1">
      <alignment horizontal="right" indent="2"/>
    </xf>
    <xf numFmtId="164" fontId="3" fillId="4" borderId="2" xfId="21" applyFont="1" applyFill="1" applyBorder="1" applyAlignment="1">
      <alignment horizontal="right" indent="2"/>
    </xf>
    <xf numFmtId="164" fontId="3" fillId="4" borderId="6" xfId="21" applyFont="1" applyFill="1" applyBorder="1" applyAlignment="1">
      <alignment horizontal="right" indent="2"/>
    </xf>
    <xf numFmtId="164" fontId="3" fillId="4" borderId="7" xfId="21" applyFont="1" applyFill="1" applyBorder="1" applyAlignment="1">
      <alignment horizontal="right" indent="2"/>
    </xf>
    <xf numFmtId="164" fontId="3" fillId="4" borderId="5" xfId="21" applyFont="1" applyFill="1" applyBorder="1" applyAlignment="1">
      <alignment horizontal="right" indent="2"/>
    </xf>
    <xf numFmtId="164" fontId="3" fillId="4" borderId="4" xfId="21" applyFont="1" applyFill="1" applyBorder="1" applyAlignment="1">
      <alignment horizontal="right" indent="2"/>
    </xf>
    <xf numFmtId="165" fontId="3" fillId="4" borderId="0" xfId="21" applyNumberFormat="1" applyFont="1" applyFill="1" applyBorder="1" applyAlignment="1">
      <alignment horizontal="right" indent="2"/>
    </xf>
    <xf numFmtId="164" fontId="3" fillId="4" borderId="0" xfId="21" applyFont="1" applyFill="1" applyBorder="1" applyAlignment="1">
      <alignment horizontal="right" indent="2"/>
    </xf>
    <xf numFmtId="0" fontId="14" fillId="0" borderId="0" xfId="0" applyFont="1"/>
    <xf numFmtId="167" fontId="3" fillId="0" borderId="0" xfId="0" applyNumberFormat="1" applyFont="1"/>
    <xf numFmtId="0" fontId="3" fillId="0" borderId="0" xfId="23" applyFont="1">
      <alignment/>
      <protection/>
    </xf>
    <xf numFmtId="0" fontId="11" fillId="0" borderId="0" xfId="23" applyFont="1" applyAlignment="1">
      <alignment horizontal="center" vertical="center" wrapText="1"/>
      <protection/>
    </xf>
    <xf numFmtId="0" fontId="3" fillId="0" borderId="0" xfId="23" applyFont="1" applyAlignment="1">
      <alignment wrapText="1"/>
      <protection/>
    </xf>
    <xf numFmtId="0" fontId="10" fillId="0" borderId="0" xfId="23" applyFont="1">
      <alignment/>
      <protection/>
    </xf>
    <xf numFmtId="0" fontId="8" fillId="2" borderId="2" xfId="23" applyFont="1" applyFill="1" applyBorder="1" applyAlignment="1">
      <alignment horizontal="center" vertical="center" wrapText="1"/>
      <protection/>
    </xf>
    <xf numFmtId="0" fontId="8" fillId="8" borderId="2" xfId="23" applyFont="1" applyFill="1" applyBorder="1" applyAlignment="1">
      <alignment horizontal="center" vertical="center" wrapText="1"/>
      <protection/>
    </xf>
    <xf numFmtId="3" fontId="3" fillId="0" borderId="0" xfId="23" applyNumberFormat="1" applyFont="1">
      <alignment/>
      <protection/>
    </xf>
    <xf numFmtId="3" fontId="15" fillId="0" borderId="3" xfId="23" applyNumberFormat="1" applyFont="1" applyBorder="1" applyAlignment="1">
      <alignment horizontal="right" vertical="center" wrapText="1" indent="2"/>
      <protection/>
    </xf>
    <xf numFmtId="0" fontId="16" fillId="0" borderId="3" xfId="23" applyFont="1" applyBorder="1" applyAlignment="1">
      <alignment horizontal="right" indent="2"/>
      <protection/>
    </xf>
    <xf numFmtId="3" fontId="16" fillId="0" borderId="3" xfId="23" applyNumberFormat="1" applyFont="1" applyBorder="1" applyAlignment="1">
      <alignment horizontal="right" indent="2"/>
      <protection/>
    </xf>
    <xf numFmtId="9" fontId="3" fillId="0" borderId="0" xfId="24" applyFont="1"/>
    <xf numFmtId="166" fontId="3" fillId="0" borderId="0" xfId="24" applyNumberFormat="1" applyFont="1"/>
    <xf numFmtId="166" fontId="1" fillId="0" borderId="0" xfId="24" applyNumberFormat="1" applyFont="1" applyAlignment="1">
      <alignment wrapText="1"/>
    </xf>
    <xf numFmtId="166" fontId="3" fillId="0" borderId="0" xfId="24" applyNumberFormat="1" applyFont="1" applyAlignment="1">
      <alignment horizontal="center"/>
    </xf>
    <xf numFmtId="166" fontId="3" fillId="0" borderId="0" xfId="23" applyNumberFormat="1" applyFont="1">
      <alignment/>
      <protection/>
    </xf>
    <xf numFmtId="3" fontId="3" fillId="0" borderId="0" xfId="23" applyNumberFormat="1" applyFont="1" applyAlignment="1">
      <alignment wrapText="1"/>
      <protection/>
    </xf>
    <xf numFmtId="0" fontId="5" fillId="2" borderId="2" xfId="23" applyFont="1" applyFill="1" applyBorder="1" applyAlignment="1">
      <alignment horizontal="center"/>
      <protection/>
    </xf>
    <xf numFmtId="0" fontId="8" fillId="2" borderId="8" xfId="23" applyFont="1" applyFill="1" applyBorder="1" applyAlignment="1">
      <alignment horizontal="center" vertical="center" wrapText="1"/>
      <protection/>
    </xf>
    <xf numFmtId="168" fontId="3" fillId="0" borderId="0" xfId="23" applyNumberFormat="1" applyFont="1">
      <alignment/>
      <protection/>
    </xf>
    <xf numFmtId="164" fontId="3" fillId="0" borderId="6" xfId="21" applyFont="1" applyFill="1" applyBorder="1" applyAlignment="1">
      <alignment horizontal="right" indent="2"/>
    </xf>
    <xf numFmtId="164" fontId="3" fillId="0" borderId="5" xfId="21" applyFont="1" applyFill="1" applyBorder="1" applyAlignment="1">
      <alignment horizontal="right" indent="2"/>
    </xf>
    <xf numFmtId="164" fontId="3" fillId="0" borderId="0" xfId="23" applyNumberFormat="1" applyFont="1">
      <alignment/>
      <protection/>
    </xf>
    <xf numFmtId="164" fontId="3" fillId="0" borderId="7" xfId="21" applyFont="1" applyFill="1" applyBorder="1" applyAlignment="1">
      <alignment horizontal="right" indent="2"/>
    </xf>
    <xf numFmtId="164" fontId="3" fillId="0" borderId="4" xfId="21" applyFont="1" applyFill="1" applyBorder="1" applyAlignment="1">
      <alignment horizontal="right" indent="2"/>
    </xf>
    <xf numFmtId="0" fontId="3" fillId="0" borderId="2" xfId="0" applyFont="1" applyBorder="1" applyAlignment="1">
      <alignment horizontal="left"/>
    </xf>
    <xf numFmtId="164" fontId="3" fillId="0" borderId="2" xfId="21" applyFont="1" applyFill="1" applyBorder="1" applyAlignment="1">
      <alignment horizontal="right" indent="2"/>
    </xf>
    <xf numFmtId="3" fontId="1" fillId="9" borderId="0" xfId="0" applyNumberFormat="1" applyFont="1" applyFill="1" applyAlignment="1">
      <alignment horizontal="right" vertical="center" shrinkToFit="1"/>
    </xf>
    <xf numFmtId="166" fontId="1" fillId="9" borderId="0" xfId="15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right"/>
    </xf>
    <xf numFmtId="0" fontId="3" fillId="3" borderId="3" xfId="21" applyNumberFormat="1" applyFont="1" applyFill="1" applyBorder="1" applyAlignment="1">
      <alignment horizontal="left"/>
    </xf>
    <xf numFmtId="0" fontId="3" fillId="3" borderId="0" xfId="21" applyNumberFormat="1" applyFont="1" applyFill="1" applyBorder="1" applyAlignment="1">
      <alignment horizontal="left"/>
    </xf>
    <xf numFmtId="165" fontId="10" fillId="3" borderId="0" xfId="21" applyNumberFormat="1" applyFont="1" applyFill="1" applyBorder="1" applyAlignment="1">
      <alignment horizontal="right" indent="2"/>
    </xf>
    <xf numFmtId="166" fontId="3" fillId="0" borderId="4" xfId="15" applyNumberFormat="1" applyFont="1" applyBorder="1"/>
    <xf numFmtId="166" fontId="3" fillId="0" borderId="7" xfId="15" applyNumberFormat="1" applyFont="1" applyBorder="1"/>
    <xf numFmtId="0" fontId="7" fillId="0" borderId="0" xfId="0" applyFont="1" applyAlignment="1">
      <alignment horizontal="left" vertical="center"/>
    </xf>
    <xf numFmtId="0" fontId="9" fillId="6" borderId="0" xfId="0" applyFont="1" applyFill="1" applyAlignment="1">
      <alignment horizontal="left" vertical="center"/>
    </xf>
    <xf numFmtId="0" fontId="7" fillId="5" borderId="14" xfId="0" applyFont="1" applyFill="1" applyBorder="1" applyAlignment="1">
      <alignment horizontal="left" vertical="center" wrapText="1"/>
    </xf>
    <xf numFmtId="0" fontId="3" fillId="0" borderId="18" xfId="0" applyFont="1" applyBorder="1"/>
    <xf numFmtId="3" fontId="1" fillId="9" borderId="18" xfId="0" applyNumberFormat="1" applyFont="1" applyFill="1" applyBorder="1" applyAlignment="1">
      <alignment horizontal="right" vertical="center" shrinkToFit="1"/>
    </xf>
    <xf numFmtId="0" fontId="1" fillId="0" borderId="0" xfId="20" applyAlignment="1">
      <alignment horizontal="left"/>
      <protection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22" applyAlignment="1">
      <alignment horizontal="left"/>
      <protection/>
    </xf>
    <xf numFmtId="0" fontId="6" fillId="0" borderId="0" xfId="0" applyFont="1"/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5" fillId="0" borderId="0" xfId="23" applyFont="1" applyAlignment="1">
      <alignment horizontal="left"/>
      <protection/>
    </xf>
    <xf numFmtId="0" fontId="3" fillId="0" borderId="0" xfId="23" applyFont="1" applyAlignment="1">
      <alignment horizontal="left"/>
      <protection/>
    </xf>
    <xf numFmtId="0" fontId="10" fillId="0" borderId="0" xfId="23" applyFont="1" applyAlignment="1">
      <alignment horizontal="left"/>
      <protection/>
    </xf>
    <xf numFmtId="0" fontId="9" fillId="6" borderId="14" xfId="0" applyFont="1" applyFill="1" applyBorder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Normal 2 2" xfId="22"/>
    <cellStyle name="Normal 3" xfId="23"/>
    <cellStyle name="Percent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accident fatalities, EU,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125"/>
          <c:w val="0.97075"/>
          <c:h val="0.76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1'!$B$45</c:f>
              <c:strCache>
                <c:ptCount val="1"/>
                <c:pt idx="0">
                  <c:v>EU27_2020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1'!$C$44:$M$44</c:f>
              <c:strCache/>
            </c:strRef>
          </c:cat>
          <c:val>
            <c:numRef>
              <c:f>'Figure 1'!$C$45:$M$45</c:f>
              <c:numCache/>
            </c:numRef>
          </c:val>
        </c:ser>
        <c:overlap val="-27"/>
        <c:gapWidth val="75"/>
        <c:axId val="31245416"/>
        <c:axId val="12773289"/>
      </c:barChart>
      <c:catAx>
        <c:axId val="31245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6350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73289"/>
        <c:crosses val="autoZero"/>
        <c:auto val="1"/>
        <c:lblOffset val="100"/>
        <c:noMultiLvlLbl val="0"/>
      </c:catAx>
      <c:valAx>
        <c:axId val="12773289"/>
        <c:scaling>
          <c:orientation val="minMax"/>
          <c:max val="30000"/>
          <c:min val="15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31245416"/>
        <c:crosses val="autoZero"/>
        <c:crossBetween val="between"/>
        <c:dispUnits/>
        <c:majorUnit val="5000"/>
      </c:val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7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20 NUTS1 regions with the highest numbers of accidents, 2020-2022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68"/>
          <c:w val="0.99325"/>
          <c:h val="0.6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10'!$B$10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10'!$A$11:$A$30</c:f>
              <c:strCache/>
            </c:strRef>
          </c:cat>
          <c:val>
            <c:numRef>
              <c:f>'Figure 10'!$B$11:$B$30</c:f>
              <c:numCache/>
            </c:numRef>
          </c:val>
        </c:ser>
        <c:ser>
          <c:idx val="1"/>
          <c:order val="1"/>
          <c:tx>
            <c:strRef>
              <c:f>'Figure 10'!$C$10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10'!$A$11:$A$30</c:f>
              <c:strCache/>
            </c:strRef>
          </c:cat>
          <c:val>
            <c:numRef>
              <c:f>'Figure 10'!$C$11:$C$30</c:f>
              <c:numCache/>
            </c:numRef>
          </c:val>
        </c:ser>
        <c:ser>
          <c:idx val="2"/>
          <c:order val="2"/>
          <c:tx>
            <c:strRef>
              <c:f>'Figure 10'!$D$10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10'!$A$11:$A$30</c:f>
              <c:strCache/>
            </c:strRef>
          </c:cat>
          <c:val>
            <c:numRef>
              <c:f>'Figure 10'!$D$11:$D$30</c:f>
              <c:numCache/>
            </c:numRef>
          </c:val>
        </c:ser>
        <c:axId val="50593742"/>
        <c:axId val="52690495"/>
      </c:barChart>
      <c:catAx>
        <c:axId val="505937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2690495"/>
        <c:crosses val="autoZero"/>
        <c:auto val="1"/>
        <c:lblOffset val="100"/>
        <c:noMultiLvlLbl val="0"/>
      </c:catAx>
      <c:valAx>
        <c:axId val="52690495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059374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"/>
          <c:y val="0.83275"/>
          <c:w val="0.186"/>
          <c:h val="0.04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accident fatalities,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per million inhabitants)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075"/>
          <c:w val="0.97075"/>
          <c:h val="0.762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2'!$B$50:$B$83</c:f>
              <c:strCache/>
            </c:strRef>
          </c:cat>
          <c:val>
            <c:numRef>
              <c:f>'Figure 2'!$C$50:$C$83</c:f>
              <c:numCache/>
            </c:numRef>
          </c:val>
        </c:ser>
        <c:axId val="47850738"/>
        <c:axId val="28003459"/>
      </c:barChart>
      <c:catAx>
        <c:axId val="47850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03459"/>
        <c:crosses val="autoZero"/>
        <c:auto val="1"/>
        <c:lblOffset val="100"/>
        <c:noMultiLvlLbl val="0"/>
      </c:catAx>
      <c:valAx>
        <c:axId val="2800345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47850738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accident fatalities 2012, 2021,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025"/>
          <c:w val="0.99325"/>
          <c:h val="0.72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3'!$B$4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3'!$A$5:$A$36</c:f>
              <c:strCache/>
            </c:strRef>
          </c:cat>
          <c:val>
            <c:numRef>
              <c:f>'Figure 3'!$B$5:$B$36</c:f>
              <c:numCache/>
            </c:numRef>
          </c:val>
        </c:ser>
        <c:ser>
          <c:idx val="1"/>
          <c:order val="1"/>
          <c:tx>
            <c:strRef>
              <c:f>'Figure 3'!$C$4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3'!$A$5:$A$36</c:f>
              <c:strCache/>
            </c:strRef>
          </c:cat>
          <c:val>
            <c:numRef>
              <c:f>'Figure 3'!$C$5:$C$36</c:f>
              <c:numCache/>
            </c:numRef>
          </c:val>
        </c:ser>
        <c:ser>
          <c:idx val="2"/>
          <c:order val="2"/>
          <c:tx>
            <c:strRef>
              <c:f>'Figure 3'!$D$4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3'!$A$5:$A$36</c:f>
              <c:strCache/>
            </c:strRef>
          </c:cat>
          <c:val>
            <c:numRef>
              <c:f>'Figure 3'!$D$5:$D$36</c:f>
              <c:numCache/>
            </c:numRef>
          </c:val>
        </c:ser>
        <c:axId val="50704540"/>
        <c:axId val="53687677"/>
      </c:barChart>
      <c:catAx>
        <c:axId val="507045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</c:spPr>
        <c:crossAx val="53687677"/>
        <c:crosses val="autoZero"/>
        <c:auto val="1"/>
        <c:lblOffset val="100"/>
        <c:noMultiLvlLbl val="0"/>
      </c:catAx>
      <c:valAx>
        <c:axId val="53687677"/>
        <c:scaling>
          <c:orientation val="minMax"/>
          <c:max val="40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_i" sourceLinked="0"/>
        <c:majorTickMark val="none"/>
        <c:minorTickMark val="none"/>
        <c:tickLblPos val="nextTo"/>
        <c:spPr>
          <a:noFill/>
          <a:ln>
            <a:noFill/>
          </a:ln>
        </c:spPr>
        <c:crossAx val="5070454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"/>
          <c:y val="0.832"/>
          <c:w val="0.186"/>
          <c:h val="0.03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accident fatalities by sex, EU,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275"/>
          <c:w val="0.97075"/>
          <c:h val="0.6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4'!$B$8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4'!$A$9:$A$19</c:f>
              <c:strCache/>
            </c:strRef>
          </c:cat>
          <c:val>
            <c:numRef>
              <c:f>'Figure 4'!$B$9:$B$19</c:f>
              <c:numCache/>
            </c:numRef>
          </c:val>
        </c:ser>
        <c:ser>
          <c:idx val="1"/>
          <c:order val="1"/>
          <c:tx>
            <c:strRef>
              <c:f>'Figure 4'!$C$8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4'!$A$9:$A$19</c:f>
              <c:strCache/>
            </c:strRef>
          </c:cat>
          <c:val>
            <c:numRef>
              <c:f>'Figure 4'!$C$9:$C$19</c:f>
              <c:numCache/>
            </c:numRef>
          </c:val>
        </c:ser>
        <c:ser>
          <c:idx val="2"/>
          <c:order val="2"/>
          <c:tx>
            <c:strRef>
              <c:f>'Figure 4'!$D$8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4'!$A$9:$A$19</c:f>
              <c:strCache/>
            </c:strRef>
          </c:cat>
          <c:val>
            <c:numRef>
              <c:f>'Figure 4'!$D$9:$D$19</c:f>
              <c:numCache/>
            </c:numRef>
          </c:val>
        </c:ser>
        <c:overlap val="-27"/>
        <c:gapWidth val="75"/>
        <c:axId val="13427046"/>
        <c:axId val="53734551"/>
      </c:barChart>
      <c:catAx>
        <c:axId val="13427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34551"/>
        <c:crosses val="autoZero"/>
        <c:auto val="1"/>
        <c:lblOffset val="100"/>
        <c:noMultiLvlLbl val="0"/>
      </c:catAx>
      <c:valAx>
        <c:axId val="5373455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342704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275"/>
          <c:y val="0.81225"/>
          <c:w val="0.2745"/>
          <c:h val="0.0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accident fatalities by age, EU, 2022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97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225"/>
          <c:w val="0.4925"/>
          <c:h val="0.48175"/>
        </c:manualLayout>
      </c:layout>
      <c:pieChart>
        <c:varyColors val="1"/>
        <c:ser>
          <c:idx val="0"/>
          <c:order val="0"/>
          <c:tx>
            <c:strRef>
              <c:f>'Figure 5'!$A$9</c:f>
              <c:strCache>
                <c:ptCount val="1"/>
                <c:pt idx="0">
                  <c:v>European Union - 27 countries (from 2020)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656BD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656BD">
                  <a:lumMod val="60000"/>
                  <a:lumOff val="4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672DC4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-0.0075"/>
                  <c:y val="-0.0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645"/>
                  <c:y val="-0.01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645"/>
                  <c:y val="0.019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77"/>
                  <c:y val="-0.0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5'!$B$8:$H$8</c:f>
              <c:strCache/>
            </c:strRef>
          </c:cat>
          <c:val>
            <c:numRef>
              <c:f>'Figure 5'!$B$9:$H$9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accident fatalities by mode of transport, EU, 2022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23"/>
          <c:w val="0.49375"/>
          <c:h val="0.48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3"/>
              <c:layout>
                <c:manualLayout>
                  <c:x val="-0.0295"/>
                  <c:y val="0.03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95"/>
                  <c:y val="0.01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59"/>
                  <c:y val="-0.02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-0.007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1475"/>
                  <c:y val="-0.05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10375"/>
                  <c:y val="-0.048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.14575"/>
                  <c:y val="0.009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6'!$B$48:$K$48</c:f>
              <c:strCache/>
            </c:strRef>
          </c:cat>
          <c:val>
            <c:numRef>
              <c:f>'Figure 6'!$B$49:$K$49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accident fatalities by type of road,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75"/>
          <c:w val="0.99325"/>
          <c:h val="0.73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7'!$H$6</c:f>
              <c:strCache>
                <c:ptCount val="1"/>
                <c:pt idx="0">
                  <c:v>Rural roads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7'!$B$7:$B$40</c:f>
              <c:strCache/>
            </c:strRef>
          </c:cat>
          <c:val>
            <c:numRef>
              <c:f>'Figure 7'!$H$7:$H$40</c:f>
              <c:numCache/>
            </c:numRef>
          </c:val>
        </c:ser>
        <c:ser>
          <c:idx val="1"/>
          <c:order val="1"/>
          <c:tx>
            <c:strRef>
              <c:f>'Figure 7'!$I$6</c:f>
              <c:strCache>
                <c:ptCount val="1"/>
                <c:pt idx="0">
                  <c:v>Urban roads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7'!$B$7:$B$40</c:f>
              <c:strCache/>
            </c:strRef>
          </c:cat>
          <c:val>
            <c:numRef>
              <c:f>'Figure 7'!$I$7:$I$40</c:f>
              <c:numCache/>
            </c:numRef>
          </c:val>
        </c:ser>
        <c:ser>
          <c:idx val="2"/>
          <c:order val="2"/>
          <c:tx>
            <c:strRef>
              <c:f>'Figure 7'!$J$6</c:f>
              <c:strCache>
                <c:ptCount val="1"/>
                <c:pt idx="0">
                  <c:v>Motorways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7'!$B$7:$B$40</c:f>
              <c:strCache/>
            </c:strRef>
          </c:cat>
          <c:val>
            <c:numRef>
              <c:f>'Figure 7'!$J$7:$J$40</c:f>
              <c:numCache/>
            </c:numRef>
          </c:val>
        </c:ser>
        <c:ser>
          <c:idx val="3"/>
          <c:order val="3"/>
          <c:tx>
            <c:strRef>
              <c:f>'Figure 7'!$K$6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7'!$B$7:$B$40</c:f>
              <c:strCache/>
            </c:strRef>
          </c:cat>
          <c:val>
            <c:numRef>
              <c:f>'Figure 7'!$K$7:$K$40</c:f>
              <c:numCache/>
            </c:numRef>
          </c:val>
        </c:ser>
        <c:overlap val="100"/>
        <c:gapWidth val="55"/>
        <c:axId val="13848912"/>
        <c:axId val="57531345"/>
      </c:barChart>
      <c:catAx>
        <c:axId val="138489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7531345"/>
        <c:crosses val="autoZero"/>
        <c:auto val="1"/>
        <c:lblOffset val="100"/>
        <c:noMultiLvlLbl val="0"/>
      </c:catAx>
      <c:valAx>
        <c:axId val="57531345"/>
        <c:scaling>
          <c:orientation val="minMax"/>
          <c:max val="1"/>
          <c:min val="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1384891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825"/>
          <c:y val="0.83725"/>
          <c:w val="0.48375"/>
          <c:h val="0.0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7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accident fatalities by category of persons involved, EU, 2012- 2022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85"/>
          <c:w val="0.97075"/>
          <c:h val="0.5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8'!$B$12</c:f>
              <c:strCache>
                <c:ptCount val="1"/>
                <c:pt idx="0">
                  <c:v>Passengers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8'!$C$10:$M$10</c:f>
              <c:numCache/>
            </c:numRef>
          </c:cat>
          <c:val>
            <c:numRef>
              <c:f>'Figure 8'!$C$12:$M$12</c:f>
              <c:numCache/>
            </c:numRef>
          </c:val>
        </c:ser>
        <c:ser>
          <c:idx val="1"/>
          <c:order val="1"/>
          <c:tx>
            <c:strRef>
              <c:f>'Figure 8'!$B$13</c:f>
              <c:strCache>
                <c:ptCount val="1"/>
                <c:pt idx="0">
                  <c:v>Drivers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8'!$C$10:$M$10</c:f>
              <c:numCache/>
            </c:numRef>
          </c:cat>
          <c:val>
            <c:numRef>
              <c:f>'Figure 8'!$C$13:$M$13</c:f>
              <c:numCache/>
            </c:numRef>
          </c:val>
        </c:ser>
        <c:ser>
          <c:idx val="2"/>
          <c:order val="2"/>
          <c:tx>
            <c:strRef>
              <c:f>'Figure 8'!$B$14</c:f>
              <c:strCache>
                <c:ptCount val="1"/>
                <c:pt idx="0">
                  <c:v>Pedestrians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8'!$C$10:$M$10</c:f>
              <c:numCache/>
            </c:numRef>
          </c:cat>
          <c:val>
            <c:numRef>
              <c:f>'Figure 8'!$C$14:$M$14</c:f>
              <c:numCache/>
            </c:numRef>
          </c:val>
        </c:ser>
        <c:ser>
          <c:idx val="3"/>
          <c:order val="3"/>
          <c:tx>
            <c:strRef>
              <c:f>'Figure 8'!$B$15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8'!$C$10:$M$10</c:f>
              <c:numCache/>
            </c:numRef>
          </c:cat>
          <c:val>
            <c:numRef>
              <c:f>'Figure 8'!$C$15:$M$15</c:f>
              <c:numCache/>
            </c:numRef>
          </c:val>
        </c:ser>
        <c:overlap val="100"/>
        <c:gapWidth val="55"/>
        <c:axId val="48020058"/>
        <c:axId val="29527339"/>
      </c:barChart>
      <c:catAx>
        <c:axId val="48020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27339"/>
        <c:crosses val="autoZero"/>
        <c:auto val="1"/>
        <c:lblOffset val="100"/>
        <c:noMultiLvlLbl val="0"/>
      </c:catAx>
      <c:valAx>
        <c:axId val="29527339"/>
        <c:scaling>
          <c:orientation val="minMax"/>
          <c:max val="30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802005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75"/>
          <c:y val="0.79775"/>
          <c:w val="0.4465"/>
          <c:h val="0.04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accident fatalities by category of persons involved,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975"/>
          <c:w val="0.99325"/>
          <c:h val="0.697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'Figure 9'!$F$4</c:f>
              <c:strCache>
                <c:ptCount val="1"/>
                <c:pt idx="0">
                  <c:v>Drivers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9'!$A$5:$A$38</c:f>
              <c:strCache/>
            </c:strRef>
          </c:cat>
          <c:val>
            <c:numRef>
              <c:f>'Figure 9'!$F$5:$F$38</c:f>
              <c:numCache/>
            </c:numRef>
          </c:val>
        </c:ser>
        <c:ser>
          <c:idx val="0"/>
          <c:order val="1"/>
          <c:tx>
            <c:strRef>
              <c:f>'Figure 9'!$G$4</c:f>
              <c:strCache>
                <c:ptCount val="1"/>
                <c:pt idx="0">
                  <c:v>Passengers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9'!$A$5:$A$38</c:f>
              <c:strCache/>
            </c:strRef>
          </c:cat>
          <c:val>
            <c:numRef>
              <c:f>'Figure 9'!$G$5:$G$38</c:f>
              <c:numCache/>
            </c:numRef>
          </c:val>
        </c:ser>
        <c:ser>
          <c:idx val="2"/>
          <c:order val="2"/>
          <c:tx>
            <c:strRef>
              <c:f>'Figure 9'!$H$4</c:f>
              <c:strCache>
                <c:ptCount val="1"/>
                <c:pt idx="0">
                  <c:v>Pedestrians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9'!$A$5:$A$38</c:f>
              <c:strCache/>
            </c:strRef>
          </c:cat>
          <c:val>
            <c:numRef>
              <c:f>'Figure 9'!$H$5:$H$38</c:f>
              <c:numCache/>
            </c:numRef>
          </c:val>
        </c:ser>
        <c:ser>
          <c:idx val="3"/>
          <c:order val="3"/>
          <c:tx>
            <c:strRef>
              <c:f>'Figure 9'!$I$4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9'!$A$5:$A$38</c:f>
              <c:strCache/>
            </c:strRef>
          </c:cat>
          <c:val>
            <c:numRef>
              <c:f>'Figure 9'!$I$5:$I$38</c:f>
              <c:numCache/>
            </c:numRef>
          </c:val>
        </c:ser>
        <c:overlap val="100"/>
        <c:gapWidth val="55"/>
        <c:axId val="64419460"/>
        <c:axId val="42904229"/>
      </c:barChart>
      <c:catAx>
        <c:axId val="644194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04229"/>
        <c:crosses val="autoZero"/>
        <c:auto val="1"/>
        <c:lblOffset val="100"/>
        <c:noMultiLvlLbl val="0"/>
      </c:catAx>
      <c:valAx>
        <c:axId val="42904229"/>
        <c:scaling>
          <c:orientation val="minMax"/>
          <c:max val="1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6441946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75"/>
          <c:y val="0.8145"/>
          <c:w val="0.4465"/>
          <c:h val="0.03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53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tran_sf_roadus)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85725</xdr:rowOff>
    </xdr:from>
    <xdr:to>
      <xdr:col>8</xdr:col>
      <xdr:colOff>276225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409575"/>
        <a:ext cx="49244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0.86275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4524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000">
              <a:latin typeface="Arial" panose="020B0604020202020204" pitchFamily="34" charset="0"/>
            </a:rPr>
            <a:t>Note: Estimated.  2020 data instead of 2022 data for Ireland and Latvia; 2021 data instead of 2022 for Greece and Malta. 
Heavy goods vehicles category includes road tractors. </a:t>
          </a: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codes: tran_sf_roadve)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66675</xdr:rowOff>
    </xdr:from>
    <xdr:ext cx="5143500" cy="5248275"/>
    <xdr:graphicFrame macro="">
      <xdr:nvGraphicFramePr>
        <xdr:cNvPr id="2" name="Chart 1"/>
        <xdr:cNvGraphicFramePr/>
      </xdr:nvGraphicFramePr>
      <xdr:xfrm>
        <a:off x="0" y="552450"/>
        <a:ext cx="51435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277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Estimated.</a:t>
          </a:r>
        </a:p>
        <a:p>
          <a:r>
            <a:rPr lang="en-GB" sz="1200">
              <a:latin typeface="Arial" panose="020B0604020202020204" pitchFamily="34" charset="0"/>
            </a:rPr>
            <a:t>(2) 2021 data instead of 2022.</a:t>
          </a:r>
        </a:p>
        <a:p>
          <a:r>
            <a:rPr lang="en-GB" sz="1200">
              <a:latin typeface="Arial" panose="020B0604020202020204" pitchFamily="34" charset="0"/>
            </a:rPr>
            <a:t>(3) 2020 data instead of 2022.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tran_sf_roadro)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</xdr:row>
      <xdr:rowOff>57150</xdr:rowOff>
    </xdr:from>
    <xdr:to>
      <xdr:col>13</xdr:col>
      <xdr:colOff>219075</xdr:colOff>
      <xdr:row>51</xdr:row>
      <xdr:rowOff>85725</xdr:rowOff>
    </xdr:to>
    <xdr:graphicFrame macro="">
      <xdr:nvGraphicFramePr>
        <xdr:cNvPr id="3" name="Chart 2"/>
        <xdr:cNvGraphicFramePr/>
      </xdr:nvGraphicFramePr>
      <xdr:xfrm>
        <a:off x="581025" y="381000"/>
        <a:ext cx="9525000" cy="812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0.88325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029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Estimated.  2020 data instead of 2022 data for Ireland and Latvia; 2021 data instead of 2022 for Greece, Malta and Sweden.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tran_sf_roadus)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12</xdr:col>
      <xdr:colOff>161925</xdr:colOff>
      <xdr:row>36</xdr:row>
      <xdr:rowOff>152400</xdr:rowOff>
    </xdr:to>
    <xdr:graphicFrame macro="">
      <xdr:nvGraphicFramePr>
        <xdr:cNvPr id="2" name="Chart 1"/>
        <xdr:cNvGraphicFramePr/>
      </xdr:nvGraphicFramePr>
      <xdr:xfrm>
        <a:off x="0" y="285750"/>
        <a:ext cx="95250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286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Estimated.</a:t>
          </a:r>
        </a:p>
        <a:p>
          <a:r>
            <a:rPr lang="en-GB" sz="1200">
              <a:latin typeface="Arial" panose="020B0604020202020204" pitchFamily="34" charset="0"/>
            </a:rPr>
            <a:t>(2) 2021 data instead of 2022.</a:t>
          </a:r>
        </a:p>
        <a:p>
          <a:r>
            <a:rPr lang="en-GB" sz="1200">
              <a:latin typeface="Arial" panose="020B0604020202020204" pitchFamily="34" charset="0"/>
            </a:rPr>
            <a:t>(3) 2020 data instead of 2022.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tran_sf_roadus)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85725</xdr:rowOff>
    </xdr:from>
    <xdr:to>
      <xdr:col>11</xdr:col>
      <xdr:colOff>0</xdr:colOff>
      <xdr:row>44</xdr:row>
      <xdr:rowOff>133350</xdr:rowOff>
    </xdr:to>
    <xdr:graphicFrame macro="">
      <xdr:nvGraphicFramePr>
        <xdr:cNvPr id="2" name="Chart 1"/>
        <xdr:cNvGraphicFramePr/>
      </xdr:nvGraphicFramePr>
      <xdr:xfrm>
        <a:off x="0" y="409575"/>
        <a:ext cx="952500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324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regions are ranked based on number of accidents in 2022.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tran_sf_roadnu)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2</xdr:row>
      <xdr:rowOff>47625</xdr:rowOff>
    </xdr:from>
    <xdr:ext cx="9096375" cy="5829300"/>
    <xdr:graphicFrame macro="">
      <xdr:nvGraphicFramePr>
        <xdr:cNvPr id="2" name="Chart 1"/>
        <xdr:cNvGraphicFramePr/>
      </xdr:nvGraphicFramePr>
      <xdr:xfrm>
        <a:off x="47625" y="371475"/>
        <a:ext cx="90963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12</xdr:col>
      <xdr:colOff>257175</xdr:colOff>
      <xdr:row>38</xdr:row>
      <xdr:rowOff>9525</xdr:rowOff>
    </xdr:to>
    <xdr:graphicFrame macro="">
      <xdr:nvGraphicFramePr>
        <xdr:cNvPr id="2" name="Chart 1"/>
        <xdr:cNvGraphicFramePr/>
      </xdr:nvGraphicFramePr>
      <xdr:xfrm>
        <a:off x="0" y="361950"/>
        <a:ext cx="95250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448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tran_sf_roadus)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2</xdr:row>
      <xdr:rowOff>66675</xdr:rowOff>
    </xdr:from>
    <xdr:ext cx="9525000" cy="5724525"/>
    <xdr:graphicFrame macro="">
      <xdr:nvGraphicFramePr>
        <xdr:cNvPr id="2" name="Chart 1"/>
        <xdr:cNvGraphicFramePr/>
      </xdr:nvGraphicFramePr>
      <xdr:xfrm>
        <a:off x="76200" y="390525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0.8935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0" y="7143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2012: 9 fatalities; 2021: 9 fatalities; 2022: 26 fatalities.</a:t>
          </a:r>
        </a:p>
        <a:p>
          <a:r>
            <a:rPr lang="en-GB" sz="1200">
              <a:latin typeface="Arial" panose="020B0604020202020204" pitchFamily="34" charset="0"/>
            </a:rPr>
            <a:t>(²) 2012: 9 fatalities; 2021: 9 fatalities; 2022: 9 fatalities.</a:t>
          </a:r>
        </a:p>
        <a:p>
          <a:r>
            <a:rPr lang="en-GB" sz="1200">
              <a:latin typeface="Arial" panose="020B0604020202020204" pitchFamily="34" charset="0"/>
            </a:rPr>
            <a:t>(³) 2012: 1 fatality; 2021: no fatality and 2022: 2 fatalities.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tran_sf_roadus)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1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12</xdr:col>
      <xdr:colOff>361950</xdr:colOff>
      <xdr:row>50</xdr:row>
      <xdr:rowOff>66675</xdr:rowOff>
    </xdr:to>
    <xdr:graphicFrame macro="">
      <xdr:nvGraphicFramePr>
        <xdr:cNvPr id="2" name="Chart 1"/>
        <xdr:cNvGraphicFramePr/>
      </xdr:nvGraphicFramePr>
      <xdr:xfrm>
        <a:off x="0" y="342900"/>
        <a:ext cx="9525000" cy="800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91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Estimated.  2020 data instead of 2022 data for Ireland and Latvia; 2021 data instead of 2022 for Greece and Malta.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tran_sf_roadus)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76200</xdr:rowOff>
    </xdr:from>
    <xdr:to>
      <xdr:col>15</xdr:col>
      <xdr:colOff>352425</xdr:colOff>
      <xdr:row>40</xdr:row>
      <xdr:rowOff>47625</xdr:rowOff>
    </xdr:to>
    <xdr:graphicFrame macro="">
      <xdr:nvGraphicFramePr>
        <xdr:cNvPr id="2" name="Chart 1"/>
        <xdr:cNvGraphicFramePr/>
      </xdr:nvGraphicFramePr>
      <xdr:xfrm>
        <a:off x="0" y="400050"/>
        <a:ext cx="9067800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0.86325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305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Estimated.  2020 data instead of 2022 data for Ireland and Latvia; 2021 data instead of 2022 for Greece, Malta and Sweden</a:t>
          </a:r>
        </a:p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code: tran_sf_roadus)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142FF-9592-46EB-BD18-31AAB7858364}">
  <dimension ref="A1:Q47"/>
  <sheetViews>
    <sheetView tabSelected="1" workbookViewId="0" topLeftCell="A1">
      <selection activeCell="V21" sqref="V21"/>
    </sheetView>
  </sheetViews>
  <sheetFormatPr defaultColWidth="8.7109375" defaultRowHeight="15"/>
  <cols>
    <col min="1" max="12" width="8.7109375" style="1" customWidth="1"/>
    <col min="13" max="13" width="10.8515625" style="1" customWidth="1"/>
    <col min="14" max="16384" width="8.7109375" style="1" customWidth="1"/>
  </cols>
  <sheetData>
    <row r="1" spans="1:13" ht="12.75">
      <c r="A1" s="127" t="s">
        <v>505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2.75">
      <c r="A2" s="128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spans="1:13" ht="12.75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</row>
    <row r="36" spans="1:13" ht="12.75">
      <c r="A36" s="130" t="s">
        <v>529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</row>
    <row r="37" ht="12.75"/>
    <row r="38" ht="12.75"/>
    <row r="39" ht="12.75">
      <c r="A39" s="41" t="s">
        <v>541</v>
      </c>
    </row>
    <row r="42" ht="15">
      <c r="Q42" s="12"/>
    </row>
    <row r="44" spans="1:13" ht="15">
      <c r="A44" s="8"/>
      <c r="B44" s="8"/>
      <c r="C44" s="8" t="s">
        <v>340</v>
      </c>
      <c r="D44" s="8" t="s">
        <v>341</v>
      </c>
      <c r="E44" s="8" t="s">
        <v>342</v>
      </c>
      <c r="F44" s="8" t="s">
        <v>343</v>
      </c>
      <c r="G44" s="8" t="s">
        <v>344</v>
      </c>
      <c r="H44" s="8" t="s">
        <v>345</v>
      </c>
      <c r="I44" s="8" t="s">
        <v>2</v>
      </c>
      <c r="J44" s="8">
        <v>2019</v>
      </c>
      <c r="K44" s="8">
        <v>2020</v>
      </c>
      <c r="L44" s="8">
        <v>2021</v>
      </c>
      <c r="M44" s="8">
        <v>2022</v>
      </c>
    </row>
    <row r="45" spans="1:13" ht="15">
      <c r="A45" s="9"/>
      <c r="B45" s="9" t="s">
        <v>397</v>
      </c>
      <c r="C45" s="10">
        <v>26487</v>
      </c>
      <c r="D45" s="10">
        <v>24213</v>
      </c>
      <c r="E45" s="10">
        <v>24128</v>
      </c>
      <c r="F45" s="10">
        <v>24358</v>
      </c>
      <c r="G45" s="10">
        <v>23808</v>
      </c>
      <c r="H45" s="10">
        <v>23392</v>
      </c>
      <c r="I45" s="10">
        <v>23328</v>
      </c>
      <c r="J45" s="10">
        <v>22756</v>
      </c>
      <c r="K45" s="10">
        <v>18833</v>
      </c>
      <c r="L45" s="10">
        <v>19917</v>
      </c>
      <c r="M45" s="10">
        <v>20653</v>
      </c>
    </row>
    <row r="46" spans="4:13" ht="15">
      <c r="D46" s="11"/>
      <c r="E46" s="11">
        <f aca="true" t="shared" si="0" ref="E46:L46">E45/D45-1</f>
        <v>-0.003510510882583695</v>
      </c>
      <c r="F46" s="11">
        <f t="shared" si="0"/>
        <v>0.009532493368700212</v>
      </c>
      <c r="G46" s="11">
        <f t="shared" si="0"/>
        <v>-0.022579850562443604</v>
      </c>
      <c r="H46" s="11">
        <f t="shared" si="0"/>
        <v>-0.017473118279569877</v>
      </c>
      <c r="I46" s="11">
        <f t="shared" si="0"/>
        <v>-0.002735978112175075</v>
      </c>
      <c r="J46" s="11">
        <f t="shared" si="0"/>
        <v>-0.02451989026063095</v>
      </c>
      <c r="K46" s="11">
        <f t="shared" si="0"/>
        <v>-0.1723940938653542</v>
      </c>
      <c r="L46" s="11">
        <f t="shared" si="0"/>
        <v>0.05755854085913015</v>
      </c>
      <c r="M46" s="11">
        <f>M45/L45-1</f>
        <v>0.03695335642918107</v>
      </c>
    </row>
    <row r="47" spans="3:13" ht="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>
        <f>M45/C45-1</f>
        <v>-0.22025899497866874</v>
      </c>
    </row>
  </sheetData>
  <mergeCells count="4">
    <mergeCell ref="A1:M1"/>
    <mergeCell ref="A2:M2"/>
    <mergeCell ref="A35:M35"/>
    <mergeCell ref="A36:M3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E282F-3D52-4868-9AB6-C2030FBBC63A}">
  <dimension ref="B1:N90"/>
  <sheetViews>
    <sheetView workbookViewId="0" topLeftCell="B1">
      <selection activeCell="I35" sqref="I35"/>
    </sheetView>
  </sheetViews>
  <sheetFormatPr defaultColWidth="8.7109375" defaultRowHeight="15"/>
  <cols>
    <col min="1" max="1" width="8.7109375" style="1" customWidth="1"/>
    <col min="2" max="2" width="40.28125" style="1" bestFit="1" customWidth="1"/>
    <col min="3" max="6" width="9.57421875" style="1" bestFit="1" customWidth="1"/>
    <col min="7" max="16384" width="8.7109375" style="1" customWidth="1"/>
  </cols>
  <sheetData>
    <row r="1" spans="2:14" ht="12.75">
      <c r="B1" s="43" t="s">
        <v>495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ht="12.75">
      <c r="B2" s="1" t="s">
        <v>386</v>
      </c>
    </row>
    <row r="3" ht="12.75">
      <c r="B3" s="42"/>
    </row>
    <row r="4" ht="12.75"/>
    <row r="5" ht="12.75"/>
    <row r="6" spans="3:11" ht="12.75">
      <c r="C6" s="75" t="s">
        <v>347</v>
      </c>
      <c r="D6" s="75" t="s">
        <v>403</v>
      </c>
      <c r="E6" s="75" t="s">
        <v>402</v>
      </c>
      <c r="F6" s="75" t="s">
        <v>401</v>
      </c>
      <c r="G6" s="75" t="s">
        <v>350</v>
      </c>
      <c r="H6" s="75" t="s">
        <v>403</v>
      </c>
      <c r="I6" s="75" t="s">
        <v>402</v>
      </c>
      <c r="J6" s="75" t="s">
        <v>401</v>
      </c>
      <c r="K6" s="75" t="s">
        <v>350</v>
      </c>
    </row>
    <row r="7" spans="2:11" ht="12.75">
      <c r="B7" s="39" t="s">
        <v>471</v>
      </c>
      <c r="C7" s="113">
        <v>20621</v>
      </c>
      <c r="D7" s="113">
        <v>10858</v>
      </c>
      <c r="E7" s="113">
        <v>7882</v>
      </c>
      <c r="F7" s="113">
        <v>1880</v>
      </c>
      <c r="G7" s="113">
        <v>1</v>
      </c>
      <c r="H7" s="114">
        <f>D7/$C7</f>
        <v>0.5265506037534552</v>
      </c>
      <c r="I7" s="114">
        <f aca="true" t="shared" si="0" ref="I7:K7">E7/$C7</f>
        <v>0.38223170554289315</v>
      </c>
      <c r="J7" s="114">
        <f t="shared" si="0"/>
        <v>0.09116919645022065</v>
      </c>
      <c r="K7" s="114">
        <f t="shared" si="0"/>
        <v>4.849425343096843E-05</v>
      </c>
    </row>
    <row r="8" spans="2:11" ht="12.75">
      <c r="B8" s="39"/>
      <c r="C8" s="113"/>
      <c r="D8" s="113"/>
      <c r="E8" s="113"/>
      <c r="F8" s="113"/>
      <c r="G8" s="113"/>
      <c r="H8" s="114"/>
      <c r="I8" s="114"/>
      <c r="J8" s="114"/>
      <c r="K8" s="114"/>
    </row>
    <row r="9" spans="2:11" ht="14.25">
      <c r="B9" s="39" t="s">
        <v>535</v>
      </c>
      <c r="C9" s="113">
        <v>9</v>
      </c>
      <c r="D9" s="113">
        <v>9</v>
      </c>
      <c r="E9" s="113"/>
      <c r="F9" s="113"/>
      <c r="G9" s="113"/>
      <c r="H9" s="114">
        <f aca="true" t="shared" si="1" ref="H9:H35">D9/$C9</f>
        <v>1</v>
      </c>
      <c r="I9" s="114">
        <f aca="true" t="shared" si="2" ref="I9:I35">E9/$C9</f>
        <v>0</v>
      </c>
      <c r="J9" s="114">
        <f aca="true" t="shared" si="3" ref="J9:J35">F9/$C9</f>
        <v>0</v>
      </c>
      <c r="K9" s="114">
        <f aca="true" t="shared" si="4" ref="K9:K35">G9/$C9</f>
        <v>0</v>
      </c>
    </row>
    <row r="10" spans="2:11" ht="14.25">
      <c r="B10" s="39" t="s">
        <v>536</v>
      </c>
      <c r="C10" s="113">
        <v>139</v>
      </c>
      <c r="D10" s="113">
        <v>97</v>
      </c>
      <c r="E10" s="113">
        <v>42</v>
      </c>
      <c r="F10" s="113"/>
      <c r="G10" s="113"/>
      <c r="H10" s="114">
        <f t="shared" si="1"/>
        <v>0.697841726618705</v>
      </c>
      <c r="I10" s="114">
        <f t="shared" si="2"/>
        <v>0.302158273381295</v>
      </c>
      <c r="J10" s="114">
        <f t="shared" si="3"/>
        <v>0</v>
      </c>
      <c r="K10" s="114">
        <f t="shared" si="4"/>
        <v>0</v>
      </c>
    </row>
    <row r="11" spans="2:11" ht="12.75">
      <c r="B11" s="39" t="s">
        <v>375</v>
      </c>
      <c r="C11" s="40">
        <v>227</v>
      </c>
      <c r="D11" s="40">
        <v>156</v>
      </c>
      <c r="E11" s="40">
        <v>46</v>
      </c>
      <c r="F11" s="40">
        <v>25</v>
      </c>
      <c r="G11" s="40">
        <v>0</v>
      </c>
      <c r="H11" s="114">
        <f>D11/$C11</f>
        <v>0.6872246696035242</v>
      </c>
      <c r="I11" s="114">
        <f>E11/$C11</f>
        <v>0.2026431718061674</v>
      </c>
      <c r="J11" s="114">
        <f>F11/$C11</f>
        <v>0.11013215859030837</v>
      </c>
      <c r="K11" s="114">
        <f>G11/$C11</f>
        <v>0</v>
      </c>
    </row>
    <row r="12" spans="2:11" ht="12.75">
      <c r="B12" s="39" t="s">
        <v>374</v>
      </c>
      <c r="C12" s="40">
        <v>196</v>
      </c>
      <c r="D12" s="40">
        <v>133</v>
      </c>
      <c r="E12" s="40">
        <v>57</v>
      </c>
      <c r="F12" s="40">
        <v>6</v>
      </c>
      <c r="G12" s="40"/>
      <c r="H12" s="114">
        <f t="shared" si="1"/>
        <v>0.6785714285714286</v>
      </c>
      <c r="I12" s="114">
        <f t="shared" si="2"/>
        <v>0.29081632653061223</v>
      </c>
      <c r="J12" s="114">
        <f t="shared" si="3"/>
        <v>0.030612244897959183</v>
      </c>
      <c r="K12" s="114">
        <f t="shared" si="4"/>
        <v>0</v>
      </c>
    </row>
    <row r="13" spans="2:11" ht="12.75">
      <c r="B13" s="39" t="s">
        <v>356</v>
      </c>
      <c r="C13" s="40">
        <v>49</v>
      </c>
      <c r="D13" s="40">
        <v>31</v>
      </c>
      <c r="E13" s="40">
        <v>18</v>
      </c>
      <c r="F13" s="40"/>
      <c r="G13" s="40"/>
      <c r="H13" s="114">
        <f t="shared" si="1"/>
        <v>0.6326530612244898</v>
      </c>
      <c r="I13" s="114">
        <f t="shared" si="2"/>
        <v>0.3673469387755102</v>
      </c>
      <c r="J13" s="114">
        <f t="shared" si="3"/>
        <v>0</v>
      </c>
      <c r="K13" s="114">
        <f t="shared" si="4"/>
        <v>0</v>
      </c>
    </row>
    <row r="14" spans="2:11" ht="12.75">
      <c r="B14" s="39" t="s">
        <v>354</v>
      </c>
      <c r="C14" s="113">
        <v>527</v>
      </c>
      <c r="D14" s="113">
        <v>333</v>
      </c>
      <c r="E14" s="113">
        <v>161</v>
      </c>
      <c r="F14" s="113">
        <v>33</v>
      </c>
      <c r="G14" s="113"/>
      <c r="H14" s="114">
        <f t="shared" si="1"/>
        <v>0.6318785578747628</v>
      </c>
      <c r="I14" s="114">
        <f t="shared" si="2"/>
        <v>0.3055028462998102</v>
      </c>
      <c r="J14" s="114">
        <f t="shared" si="3"/>
        <v>0.06261859582542695</v>
      </c>
      <c r="K14" s="114">
        <f t="shared" si="4"/>
        <v>0</v>
      </c>
    </row>
    <row r="15" spans="2:11" ht="12.75">
      <c r="B15" s="39" t="s">
        <v>368</v>
      </c>
      <c r="C15" s="40">
        <v>370</v>
      </c>
      <c r="D15" s="40">
        <v>231</v>
      </c>
      <c r="E15" s="40">
        <v>109</v>
      </c>
      <c r="F15" s="40">
        <v>30</v>
      </c>
      <c r="G15" s="40"/>
      <c r="H15" s="114">
        <f t="shared" si="1"/>
        <v>0.6243243243243243</v>
      </c>
      <c r="I15" s="114">
        <f t="shared" si="2"/>
        <v>0.2945945945945946</v>
      </c>
      <c r="J15" s="114">
        <f t="shared" si="3"/>
        <v>0.08108108108108109</v>
      </c>
      <c r="K15" s="114">
        <f t="shared" si="4"/>
        <v>0</v>
      </c>
    </row>
    <row r="16" spans="2:11" ht="12.75">
      <c r="B16" s="39" t="s">
        <v>353</v>
      </c>
      <c r="C16" s="113">
        <v>531</v>
      </c>
      <c r="D16" s="113">
        <v>329</v>
      </c>
      <c r="E16" s="113">
        <v>170</v>
      </c>
      <c r="F16" s="113">
        <v>32</v>
      </c>
      <c r="G16" s="113"/>
      <c r="H16" s="114">
        <f t="shared" si="1"/>
        <v>0.6195856873822976</v>
      </c>
      <c r="I16" s="114">
        <f t="shared" si="2"/>
        <v>0.32015065913371</v>
      </c>
      <c r="J16" s="114">
        <f t="shared" si="3"/>
        <v>0.060263653483992465</v>
      </c>
      <c r="K16" s="114">
        <f t="shared" si="4"/>
        <v>0</v>
      </c>
    </row>
    <row r="17" spans="2:11" ht="12.75">
      <c r="B17" s="39" t="s">
        <v>355</v>
      </c>
      <c r="C17" s="113">
        <v>154</v>
      </c>
      <c r="D17" s="113">
        <v>95</v>
      </c>
      <c r="E17" s="113">
        <v>47</v>
      </c>
      <c r="F17" s="113">
        <v>12</v>
      </c>
      <c r="G17" s="113"/>
      <c r="H17" s="114">
        <f t="shared" si="1"/>
        <v>0.6168831168831169</v>
      </c>
      <c r="I17" s="114">
        <f t="shared" si="2"/>
        <v>0.3051948051948052</v>
      </c>
      <c r="J17" s="114">
        <f t="shared" si="3"/>
        <v>0.07792207792207792</v>
      </c>
      <c r="K17" s="114">
        <f t="shared" si="4"/>
        <v>0</v>
      </c>
    </row>
    <row r="18" spans="2:11" ht="12.75">
      <c r="B18" s="39" t="s">
        <v>365</v>
      </c>
      <c r="C18" s="40">
        <v>120</v>
      </c>
      <c r="D18" s="40">
        <v>74</v>
      </c>
      <c r="E18" s="40">
        <v>43</v>
      </c>
      <c r="F18" s="40">
        <v>3</v>
      </c>
      <c r="G18" s="40"/>
      <c r="H18" s="114">
        <f t="shared" si="1"/>
        <v>0.6166666666666667</v>
      </c>
      <c r="I18" s="114">
        <f t="shared" si="2"/>
        <v>0.35833333333333334</v>
      </c>
      <c r="J18" s="114">
        <f t="shared" si="3"/>
        <v>0.025</v>
      </c>
      <c r="K18" s="114">
        <f t="shared" si="4"/>
        <v>0</v>
      </c>
    </row>
    <row r="19" spans="2:11" ht="12.75">
      <c r="B19" s="39" t="s">
        <v>497</v>
      </c>
      <c r="C19" s="113">
        <v>144</v>
      </c>
      <c r="D19" s="113">
        <v>88</v>
      </c>
      <c r="E19" s="113">
        <v>48</v>
      </c>
      <c r="F19" s="113">
        <v>8</v>
      </c>
      <c r="G19" s="113">
        <v>0</v>
      </c>
      <c r="H19" s="114">
        <f t="shared" si="1"/>
        <v>0.6111111111111112</v>
      </c>
      <c r="I19" s="114">
        <f t="shared" si="2"/>
        <v>0.3333333333333333</v>
      </c>
      <c r="J19" s="114">
        <f t="shared" si="3"/>
        <v>0.05555555555555555</v>
      </c>
      <c r="K19" s="114">
        <f t="shared" si="4"/>
        <v>0</v>
      </c>
    </row>
    <row r="20" spans="2:11" ht="12.75">
      <c r="B20" s="39" t="s">
        <v>360</v>
      </c>
      <c r="C20" s="40">
        <v>3260</v>
      </c>
      <c r="D20" s="40">
        <v>1933</v>
      </c>
      <c r="E20" s="40">
        <v>1037</v>
      </c>
      <c r="F20" s="40">
        <v>290</v>
      </c>
      <c r="G20" s="40"/>
      <c r="H20" s="114">
        <f t="shared" si="1"/>
        <v>0.5929447852760736</v>
      </c>
      <c r="I20" s="114">
        <f t="shared" si="2"/>
        <v>0.31809815950920245</v>
      </c>
      <c r="J20" s="114">
        <f t="shared" si="3"/>
        <v>0.08895705521472393</v>
      </c>
      <c r="K20" s="114">
        <f t="shared" si="4"/>
        <v>0</v>
      </c>
    </row>
    <row r="21" spans="2:11" ht="12.75">
      <c r="B21" s="39" t="s">
        <v>266</v>
      </c>
      <c r="C21" s="40">
        <v>36</v>
      </c>
      <c r="D21" s="40">
        <v>21</v>
      </c>
      <c r="E21" s="40">
        <v>10</v>
      </c>
      <c r="F21" s="40">
        <v>5</v>
      </c>
      <c r="G21" s="40"/>
      <c r="H21" s="114">
        <f t="shared" si="1"/>
        <v>0.5833333333333334</v>
      </c>
      <c r="I21" s="114">
        <f t="shared" si="2"/>
        <v>0.2777777777777778</v>
      </c>
      <c r="J21" s="114">
        <f t="shared" si="3"/>
        <v>0.1388888888888889</v>
      </c>
      <c r="K21" s="114">
        <f t="shared" si="4"/>
        <v>0</v>
      </c>
    </row>
    <row r="22" spans="2:11" ht="12.75">
      <c r="B22" s="39" t="s">
        <v>366</v>
      </c>
      <c r="C22" s="40">
        <v>537</v>
      </c>
      <c r="D22" s="40">
        <v>308</v>
      </c>
      <c r="E22" s="40">
        <v>193</v>
      </c>
      <c r="F22" s="40">
        <v>36</v>
      </c>
      <c r="G22" s="40"/>
      <c r="H22" s="114">
        <f t="shared" si="1"/>
        <v>0.5735567970204841</v>
      </c>
      <c r="I22" s="114">
        <f t="shared" si="2"/>
        <v>0.35940409683426444</v>
      </c>
      <c r="J22" s="114">
        <f t="shared" si="3"/>
        <v>0.0670391061452514</v>
      </c>
      <c r="K22" s="114">
        <f t="shared" si="4"/>
        <v>0</v>
      </c>
    </row>
    <row r="23" spans="2:11" ht="12.75">
      <c r="B23" s="39" t="s">
        <v>379</v>
      </c>
      <c r="C23" s="113">
        <v>2788</v>
      </c>
      <c r="D23" s="113">
        <v>1593</v>
      </c>
      <c r="E23" s="113">
        <v>881</v>
      </c>
      <c r="F23" s="113">
        <v>314</v>
      </c>
      <c r="G23" s="113"/>
      <c r="H23" s="114">
        <f t="shared" si="1"/>
        <v>0.5713773314203731</v>
      </c>
      <c r="I23" s="114">
        <f t="shared" si="2"/>
        <v>0.3159971305595409</v>
      </c>
      <c r="J23" s="114">
        <f t="shared" si="3"/>
        <v>0.11262553802008608</v>
      </c>
      <c r="K23" s="114">
        <f t="shared" si="4"/>
        <v>0</v>
      </c>
    </row>
    <row r="24" spans="2:11" ht="12.75">
      <c r="B24" s="39" t="s">
        <v>369</v>
      </c>
      <c r="C24" s="113">
        <v>1896</v>
      </c>
      <c r="D24" s="113">
        <v>1081</v>
      </c>
      <c r="E24" s="113">
        <v>751</v>
      </c>
      <c r="F24" s="113">
        <v>64</v>
      </c>
      <c r="G24" s="113"/>
      <c r="H24" s="114">
        <f t="shared" si="1"/>
        <v>0.5701476793248945</v>
      </c>
      <c r="I24" s="114">
        <f t="shared" si="2"/>
        <v>0.39609704641350213</v>
      </c>
      <c r="J24" s="114">
        <f t="shared" si="3"/>
        <v>0.03375527426160337</v>
      </c>
      <c r="K24" s="114">
        <f t="shared" si="4"/>
        <v>0</v>
      </c>
    </row>
    <row r="25" spans="2:11" ht="12.75">
      <c r="B25" s="39" t="s">
        <v>373</v>
      </c>
      <c r="C25" s="113">
        <v>266</v>
      </c>
      <c r="D25" s="113">
        <v>148</v>
      </c>
      <c r="E25" s="113">
        <v>105</v>
      </c>
      <c r="F25" s="113">
        <v>13</v>
      </c>
      <c r="G25" s="113"/>
      <c r="H25" s="114">
        <f t="shared" si="1"/>
        <v>0.556390977443609</v>
      </c>
      <c r="I25" s="114">
        <f t="shared" si="2"/>
        <v>0.39473684210526316</v>
      </c>
      <c r="J25" s="114">
        <f t="shared" si="3"/>
        <v>0.04887218045112782</v>
      </c>
      <c r="K25" s="114">
        <f t="shared" si="4"/>
        <v>0</v>
      </c>
    </row>
    <row r="26" spans="2:11" ht="12.75">
      <c r="B26" s="39" t="s">
        <v>359</v>
      </c>
      <c r="C26" s="113">
        <v>1746</v>
      </c>
      <c r="D26" s="113">
        <v>926</v>
      </c>
      <c r="E26" s="113">
        <v>473</v>
      </c>
      <c r="F26" s="113">
        <v>347</v>
      </c>
      <c r="G26" s="113"/>
      <c r="H26" s="114">
        <f t="shared" si="1"/>
        <v>0.5303550973654066</v>
      </c>
      <c r="I26" s="114">
        <f t="shared" si="2"/>
        <v>0.2709049255441008</v>
      </c>
      <c r="J26" s="114">
        <f t="shared" si="3"/>
        <v>0.19873997709049254</v>
      </c>
      <c r="K26" s="114">
        <f t="shared" si="4"/>
        <v>0</v>
      </c>
    </row>
    <row r="27" spans="2:11" ht="12.75">
      <c r="B27" s="39" t="s">
        <v>362</v>
      </c>
      <c r="C27" s="40">
        <v>3159</v>
      </c>
      <c r="D27" s="40">
        <v>1531</v>
      </c>
      <c r="E27" s="40">
        <v>1333</v>
      </c>
      <c r="F27" s="40">
        <v>295</v>
      </c>
      <c r="G27" s="40"/>
      <c r="H27" s="114">
        <f t="shared" si="1"/>
        <v>0.48464704020259575</v>
      </c>
      <c r="I27" s="114">
        <f t="shared" si="2"/>
        <v>0.4219689775245331</v>
      </c>
      <c r="J27" s="114">
        <f t="shared" si="3"/>
        <v>0.09338398227287116</v>
      </c>
      <c r="K27" s="114">
        <f t="shared" si="4"/>
        <v>0</v>
      </c>
    </row>
    <row r="28" spans="2:11" ht="12.75">
      <c r="B28" s="39" t="s">
        <v>352</v>
      </c>
      <c r="C28" s="113">
        <v>540</v>
      </c>
      <c r="D28" s="113">
        <v>257</v>
      </c>
      <c r="E28" s="113">
        <v>196</v>
      </c>
      <c r="F28" s="113">
        <v>86</v>
      </c>
      <c r="G28" s="113">
        <v>1</v>
      </c>
      <c r="H28" s="114">
        <f t="shared" si="1"/>
        <v>0.4759259259259259</v>
      </c>
      <c r="I28" s="114">
        <f t="shared" si="2"/>
        <v>0.362962962962963</v>
      </c>
      <c r="J28" s="114">
        <f t="shared" si="3"/>
        <v>0.15925925925925927</v>
      </c>
      <c r="K28" s="114">
        <f t="shared" si="4"/>
        <v>0.001851851851851852</v>
      </c>
    </row>
    <row r="29" spans="2:11" ht="14.25">
      <c r="B29" s="39" t="s">
        <v>537</v>
      </c>
      <c r="C29" s="40">
        <v>624</v>
      </c>
      <c r="D29" s="40">
        <v>272</v>
      </c>
      <c r="E29" s="40">
        <v>314</v>
      </c>
      <c r="F29" s="40">
        <v>38</v>
      </c>
      <c r="G29" s="40"/>
      <c r="H29" s="114">
        <f t="shared" si="1"/>
        <v>0.4358974358974359</v>
      </c>
      <c r="I29" s="114">
        <f t="shared" si="2"/>
        <v>0.5032051282051282</v>
      </c>
      <c r="J29" s="114">
        <f t="shared" si="3"/>
        <v>0.060897435897435896</v>
      </c>
      <c r="K29" s="114">
        <f t="shared" si="4"/>
        <v>0</v>
      </c>
    </row>
    <row r="30" spans="2:11" ht="12.75">
      <c r="B30" s="39" t="s">
        <v>367</v>
      </c>
      <c r="C30" s="40">
        <v>655</v>
      </c>
      <c r="D30" s="40">
        <v>274</v>
      </c>
      <c r="E30" s="40">
        <v>306</v>
      </c>
      <c r="F30" s="40">
        <v>75</v>
      </c>
      <c r="G30" s="40">
        <v>0</v>
      </c>
      <c r="H30" s="114">
        <f t="shared" si="1"/>
        <v>0.4183206106870229</v>
      </c>
      <c r="I30" s="114">
        <f t="shared" si="2"/>
        <v>0.467175572519084</v>
      </c>
      <c r="J30" s="114">
        <f t="shared" si="3"/>
        <v>0.11450381679389313</v>
      </c>
      <c r="K30" s="114">
        <f t="shared" si="4"/>
        <v>0</v>
      </c>
    </row>
    <row r="31" spans="2:11" ht="12.75">
      <c r="B31" s="39" t="s">
        <v>370</v>
      </c>
      <c r="C31" s="40">
        <v>618</v>
      </c>
      <c r="D31" s="40">
        <v>228</v>
      </c>
      <c r="E31" s="40">
        <v>333</v>
      </c>
      <c r="F31" s="40">
        <v>57</v>
      </c>
      <c r="G31" s="40"/>
      <c r="H31" s="114">
        <f t="shared" si="1"/>
        <v>0.36893203883495146</v>
      </c>
      <c r="I31" s="114">
        <f t="shared" si="2"/>
        <v>0.5388349514563107</v>
      </c>
      <c r="J31" s="114">
        <f t="shared" si="3"/>
        <v>0.09223300970873786</v>
      </c>
      <c r="K31" s="114">
        <f t="shared" si="4"/>
        <v>0</v>
      </c>
    </row>
    <row r="32" spans="2:11" ht="12.75">
      <c r="B32" s="39" t="s">
        <v>372</v>
      </c>
      <c r="C32" s="40">
        <v>85</v>
      </c>
      <c r="D32" s="40">
        <v>31</v>
      </c>
      <c r="E32" s="40">
        <v>29</v>
      </c>
      <c r="F32" s="40">
        <v>25</v>
      </c>
      <c r="G32" s="40"/>
      <c r="H32" s="114">
        <f t="shared" si="1"/>
        <v>0.36470588235294116</v>
      </c>
      <c r="I32" s="114">
        <f t="shared" si="2"/>
        <v>0.3411764705882353</v>
      </c>
      <c r="J32" s="114">
        <f t="shared" si="3"/>
        <v>0.29411764705882354</v>
      </c>
      <c r="K32" s="114">
        <f t="shared" si="4"/>
        <v>0</v>
      </c>
    </row>
    <row r="33" spans="2:11" ht="12.75">
      <c r="B33" s="39" t="s">
        <v>371</v>
      </c>
      <c r="C33" s="113">
        <v>1633</v>
      </c>
      <c r="D33" s="113">
        <v>578</v>
      </c>
      <c r="E33" s="113">
        <v>1010</v>
      </c>
      <c r="F33" s="113">
        <v>45</v>
      </c>
      <c r="G33" s="113"/>
      <c r="H33" s="114">
        <f t="shared" si="1"/>
        <v>0.353949785670545</v>
      </c>
      <c r="I33" s="114">
        <f t="shared" si="2"/>
        <v>0.6184935701163503</v>
      </c>
      <c r="J33" s="114">
        <f t="shared" si="3"/>
        <v>0.027556644213104716</v>
      </c>
      <c r="K33" s="114">
        <f t="shared" si="4"/>
        <v>0</v>
      </c>
    </row>
    <row r="34" spans="2:11" ht="12.75">
      <c r="B34" s="39" t="s">
        <v>361</v>
      </c>
      <c r="C34" s="40">
        <v>275</v>
      </c>
      <c r="D34" s="40">
        <v>92</v>
      </c>
      <c r="E34" s="40">
        <v>145</v>
      </c>
      <c r="F34" s="40">
        <v>38</v>
      </c>
      <c r="G34" s="40"/>
      <c r="H34" s="114">
        <f t="shared" si="1"/>
        <v>0.33454545454545453</v>
      </c>
      <c r="I34" s="114">
        <f t="shared" si="2"/>
        <v>0.5272727272727272</v>
      </c>
      <c r="J34" s="114">
        <f t="shared" si="3"/>
        <v>0.13818181818181818</v>
      </c>
      <c r="K34" s="114">
        <f t="shared" si="4"/>
        <v>0</v>
      </c>
    </row>
    <row r="35" spans="2:11" ht="12.75">
      <c r="B35" s="39" t="s">
        <v>363</v>
      </c>
      <c r="C35" s="113">
        <v>37</v>
      </c>
      <c r="D35" s="113">
        <v>9</v>
      </c>
      <c r="E35" s="113">
        <v>25</v>
      </c>
      <c r="F35" s="113">
        <v>3</v>
      </c>
      <c r="G35" s="113"/>
      <c r="H35" s="114">
        <f t="shared" si="1"/>
        <v>0.24324324324324326</v>
      </c>
      <c r="I35" s="114">
        <f t="shared" si="2"/>
        <v>0.6756756756756757</v>
      </c>
      <c r="J35" s="114">
        <f t="shared" si="3"/>
        <v>0.08108108108108109</v>
      </c>
      <c r="K35" s="114">
        <f t="shared" si="4"/>
        <v>0</v>
      </c>
    </row>
    <row r="36" spans="2:11" ht="12.75">
      <c r="B36" s="39"/>
      <c r="C36" s="113"/>
      <c r="D36" s="113"/>
      <c r="E36" s="113"/>
      <c r="F36" s="113"/>
      <c r="G36" s="113"/>
      <c r="H36" s="114"/>
      <c r="I36" s="114"/>
      <c r="J36" s="114"/>
      <c r="K36" s="114"/>
    </row>
    <row r="37" spans="2:11" ht="12.75">
      <c r="B37" s="39" t="s">
        <v>377</v>
      </c>
      <c r="C37" s="40">
        <v>116</v>
      </c>
      <c r="D37" s="40">
        <v>90</v>
      </c>
      <c r="E37" s="40">
        <v>26</v>
      </c>
      <c r="F37" s="40"/>
      <c r="G37" s="40"/>
      <c r="H37" s="114">
        <f aca="true" t="shared" si="5" ref="H37:K40">D37/$C37</f>
        <v>0.7758620689655172</v>
      </c>
      <c r="I37" s="114">
        <f t="shared" si="5"/>
        <v>0.22413793103448276</v>
      </c>
      <c r="J37" s="114">
        <f t="shared" si="5"/>
        <v>0</v>
      </c>
      <c r="K37" s="114">
        <f t="shared" si="5"/>
        <v>0</v>
      </c>
    </row>
    <row r="38" spans="2:11" ht="12.75">
      <c r="B38" s="39" t="s">
        <v>378</v>
      </c>
      <c r="C38" s="40">
        <v>241</v>
      </c>
      <c r="D38" s="40">
        <v>133</v>
      </c>
      <c r="E38" s="40">
        <v>87</v>
      </c>
      <c r="F38" s="40">
        <v>21</v>
      </c>
      <c r="G38" s="40"/>
      <c r="H38" s="114">
        <f t="shared" si="5"/>
        <v>0.5518672199170125</v>
      </c>
      <c r="I38" s="114">
        <f t="shared" si="5"/>
        <v>0.36099585062240663</v>
      </c>
      <c r="J38" s="114">
        <f t="shared" si="5"/>
        <v>0.08713692946058091</v>
      </c>
      <c r="K38" s="114">
        <f t="shared" si="5"/>
        <v>0</v>
      </c>
    </row>
    <row r="39" spans="2:11" ht="12.75">
      <c r="B39" s="39" t="s">
        <v>376</v>
      </c>
      <c r="C39" s="113">
        <v>9</v>
      </c>
      <c r="D39" s="113">
        <v>4</v>
      </c>
      <c r="E39" s="113">
        <v>5</v>
      </c>
      <c r="F39" s="113"/>
      <c r="G39" s="113"/>
      <c r="H39" s="114">
        <f t="shared" si="5"/>
        <v>0.4444444444444444</v>
      </c>
      <c r="I39" s="114">
        <f t="shared" si="5"/>
        <v>0.5555555555555556</v>
      </c>
      <c r="J39" s="114">
        <f t="shared" si="5"/>
        <v>0</v>
      </c>
      <c r="K39" s="114">
        <f t="shared" si="5"/>
        <v>0</v>
      </c>
    </row>
    <row r="40" spans="2:11" ht="12.75">
      <c r="B40" s="39" t="s">
        <v>339</v>
      </c>
      <c r="C40" s="113">
        <v>2</v>
      </c>
      <c r="D40" s="113"/>
      <c r="E40" s="113"/>
      <c r="F40" s="113"/>
      <c r="G40" s="113">
        <v>2</v>
      </c>
      <c r="H40" s="114">
        <f t="shared" si="5"/>
        <v>0</v>
      </c>
      <c r="I40" s="114">
        <f t="shared" si="5"/>
        <v>0</v>
      </c>
      <c r="J40" s="114">
        <f t="shared" si="5"/>
        <v>0</v>
      </c>
      <c r="K40" s="114">
        <f t="shared" si="5"/>
        <v>1</v>
      </c>
    </row>
    <row r="41" spans="2:11" ht="12.75">
      <c r="B41" s="39"/>
      <c r="C41" s="113"/>
      <c r="D41" s="113"/>
      <c r="E41" s="113"/>
      <c r="F41" s="113"/>
      <c r="G41" s="113"/>
      <c r="H41" s="114"/>
      <c r="I41" s="114"/>
      <c r="J41" s="114"/>
      <c r="K41" s="114"/>
    </row>
    <row r="42" spans="2:11" ht="12.75">
      <c r="B42" s="39"/>
      <c r="C42" s="40"/>
      <c r="D42" s="40"/>
      <c r="E42" s="40"/>
      <c r="F42" s="40"/>
      <c r="G42" s="40"/>
      <c r="H42" s="114"/>
      <c r="I42" s="114"/>
      <c r="J42" s="114"/>
      <c r="K42" s="114"/>
    </row>
    <row r="43" ht="12.75"/>
    <row r="44" ht="12.75">
      <c r="C44" s="87"/>
    </row>
    <row r="45" ht="12.75">
      <c r="C45" s="87"/>
    </row>
    <row r="46" ht="12.75">
      <c r="C46" s="87"/>
    </row>
    <row r="47" ht="18" customHeight="1">
      <c r="C47" s="73" t="s">
        <v>398</v>
      </c>
    </row>
    <row r="48" ht="14.25">
      <c r="C48" s="1" t="s">
        <v>538</v>
      </c>
    </row>
    <row r="49" ht="14.25">
      <c r="C49" s="1" t="s">
        <v>539</v>
      </c>
    </row>
    <row r="50" ht="12.75">
      <c r="C50" s="90" t="s">
        <v>540</v>
      </c>
    </row>
    <row r="51" ht="12.75"/>
    <row r="52" ht="12.75"/>
    <row r="57" spans="3:6" ht="15">
      <c r="C57" s="11"/>
      <c r="D57" s="11"/>
      <c r="E57" s="11"/>
      <c r="F57" s="11"/>
    </row>
    <row r="58" spans="3:6" ht="15">
      <c r="C58" s="11"/>
      <c r="D58" s="11"/>
      <c r="E58" s="11"/>
      <c r="F58" s="11"/>
    </row>
    <row r="59" spans="3:6" ht="15">
      <c r="C59" s="11"/>
      <c r="D59" s="11"/>
      <c r="E59" s="11"/>
      <c r="F59" s="11"/>
    </row>
    <row r="60" spans="3:6" ht="15">
      <c r="C60" s="11"/>
      <c r="D60" s="11"/>
      <c r="E60" s="11"/>
      <c r="F60" s="11"/>
    </row>
    <row r="61" spans="3:6" ht="15">
      <c r="C61" s="11"/>
      <c r="D61" s="11"/>
      <c r="E61" s="11"/>
      <c r="F61" s="11"/>
    </row>
    <row r="62" spans="3:6" ht="15">
      <c r="C62" s="11"/>
      <c r="D62" s="11"/>
      <c r="E62" s="11"/>
      <c r="F62" s="11"/>
    </row>
    <row r="63" spans="3:6" ht="15">
      <c r="C63" s="11"/>
      <c r="D63" s="11"/>
      <c r="E63" s="11"/>
      <c r="F63" s="11"/>
    </row>
    <row r="64" spans="3:6" ht="15">
      <c r="C64" s="11"/>
      <c r="D64" s="11"/>
      <c r="E64" s="11"/>
      <c r="F64" s="11"/>
    </row>
    <row r="65" spans="3:6" ht="15">
      <c r="C65" s="11"/>
      <c r="D65" s="11"/>
      <c r="E65" s="11"/>
      <c r="F65" s="11"/>
    </row>
    <row r="66" spans="3:6" ht="15">
      <c r="C66" s="11"/>
      <c r="D66" s="11"/>
      <c r="E66" s="11"/>
      <c r="F66" s="11"/>
    </row>
    <row r="67" spans="3:6" ht="15">
      <c r="C67" s="11"/>
      <c r="D67" s="11"/>
      <c r="E67" s="11"/>
      <c r="F67" s="11"/>
    </row>
    <row r="68" spans="3:6" ht="15">
      <c r="C68" s="11"/>
      <c r="D68" s="11"/>
      <c r="E68" s="11"/>
      <c r="F68" s="11"/>
    </row>
    <row r="69" spans="3:6" ht="15">
      <c r="C69" s="11"/>
      <c r="D69" s="11"/>
      <c r="E69" s="11"/>
      <c r="F69" s="11"/>
    </row>
    <row r="70" spans="3:6" ht="15">
      <c r="C70" s="11"/>
      <c r="D70" s="11"/>
      <c r="E70" s="11"/>
      <c r="F70" s="11"/>
    </row>
    <row r="71" spans="3:6" ht="15">
      <c r="C71" s="11"/>
      <c r="D71" s="11"/>
      <c r="E71" s="11"/>
      <c r="F71" s="11"/>
    </row>
    <row r="72" spans="3:6" ht="15">
      <c r="C72" s="11"/>
      <c r="D72" s="11"/>
      <c r="E72" s="11"/>
      <c r="F72" s="11"/>
    </row>
    <row r="73" spans="3:6" ht="15">
      <c r="C73" s="11"/>
      <c r="D73" s="11"/>
      <c r="E73" s="11"/>
      <c r="F73" s="11"/>
    </row>
    <row r="74" spans="3:6" ht="15">
      <c r="C74" s="11"/>
      <c r="D74" s="11"/>
      <c r="E74" s="11"/>
      <c r="F74" s="11"/>
    </row>
    <row r="75" spans="3:6" ht="15">
      <c r="C75" s="11"/>
      <c r="D75" s="11"/>
      <c r="E75" s="11"/>
      <c r="F75" s="11"/>
    </row>
    <row r="76" spans="3:6" ht="15">
      <c r="C76" s="11"/>
      <c r="D76" s="11"/>
      <c r="E76" s="11"/>
      <c r="F76" s="11"/>
    </row>
    <row r="77" spans="3:6" ht="15">
      <c r="C77" s="11"/>
      <c r="D77" s="11"/>
      <c r="E77" s="11"/>
      <c r="F77" s="11"/>
    </row>
    <row r="78" spans="3:6" ht="15">
      <c r="C78" s="11"/>
      <c r="D78" s="11"/>
      <c r="E78" s="11"/>
      <c r="F78" s="11"/>
    </row>
    <row r="79" spans="3:6" ht="15">
      <c r="C79" s="11"/>
      <c r="D79" s="11"/>
      <c r="E79" s="11"/>
      <c r="F79" s="11"/>
    </row>
    <row r="80" spans="3:6" ht="15">
      <c r="C80" s="11"/>
      <c r="D80" s="11"/>
      <c r="E80" s="11"/>
      <c r="F80" s="11"/>
    </row>
    <row r="81" spans="3:6" ht="15">
      <c r="C81" s="11"/>
      <c r="D81" s="11"/>
      <c r="E81" s="11"/>
      <c r="F81" s="11"/>
    </row>
    <row r="82" spans="3:6" ht="15">
      <c r="C82" s="11"/>
      <c r="D82" s="11"/>
      <c r="E82" s="11"/>
      <c r="F82" s="11"/>
    </row>
    <row r="83" spans="3:6" ht="15">
      <c r="C83" s="11"/>
      <c r="D83" s="11"/>
      <c r="E83" s="11"/>
      <c r="F83" s="11"/>
    </row>
    <row r="84" spans="3:6" ht="15">
      <c r="C84" s="11"/>
      <c r="D84" s="11"/>
      <c r="E84" s="11"/>
      <c r="F84" s="11"/>
    </row>
    <row r="85" spans="3:6" ht="15">
      <c r="C85" s="11"/>
      <c r="D85" s="11"/>
      <c r="E85" s="11"/>
      <c r="F85" s="11"/>
    </row>
    <row r="86" spans="3:6" ht="15">
      <c r="C86" s="11"/>
      <c r="D86" s="11"/>
      <c r="E86" s="11"/>
      <c r="F86" s="11"/>
    </row>
    <row r="87" spans="3:6" ht="15">
      <c r="C87" s="11"/>
      <c r="D87" s="11"/>
      <c r="E87" s="11"/>
      <c r="F87" s="11"/>
    </row>
    <row r="88" spans="3:6" ht="15">
      <c r="C88" s="11"/>
      <c r="D88" s="11"/>
      <c r="E88" s="11"/>
      <c r="F88" s="11"/>
    </row>
    <row r="89" spans="3:6" ht="15">
      <c r="C89" s="11"/>
      <c r="D89" s="11"/>
      <c r="E89" s="11"/>
      <c r="F89" s="11"/>
    </row>
    <row r="90" spans="3:6" ht="15">
      <c r="C90" s="11"/>
      <c r="D90" s="11"/>
      <c r="E90" s="11"/>
      <c r="F90" s="1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C15C2-CF09-4BA4-AC7C-F7AE2517E2E3}">
  <dimension ref="A1:AJ36"/>
  <sheetViews>
    <sheetView workbookViewId="0" topLeftCell="A1">
      <selection activeCell="R16" sqref="R16"/>
    </sheetView>
  </sheetViews>
  <sheetFormatPr defaultColWidth="8.7109375" defaultRowHeight="15"/>
  <cols>
    <col min="1" max="1" width="34.57421875" style="1" customWidth="1"/>
    <col min="2" max="2" width="18.7109375" style="1" customWidth="1"/>
    <col min="3" max="16384" width="8.7109375" style="1" customWidth="1"/>
  </cols>
  <sheetData>
    <row r="1" spans="1:11" ht="12.75">
      <c r="A1" s="136" t="s">
        <v>496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2.75">
      <c r="A2" s="137" t="s">
        <v>406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ht="12.75"/>
    <row r="4" ht="12.75"/>
    <row r="5" ht="12.75"/>
    <row r="6" ht="12.75"/>
    <row r="7" ht="12.75"/>
    <row r="8" ht="12.75"/>
    <row r="9" ht="12.75"/>
    <row r="10" spans="1:13" ht="12.75">
      <c r="A10" s="38"/>
      <c r="B10" s="38"/>
      <c r="C10" s="38">
        <v>2012</v>
      </c>
      <c r="D10" s="75">
        <v>2013</v>
      </c>
      <c r="E10" s="75">
        <v>2014</v>
      </c>
      <c r="F10" s="75">
        <v>2015</v>
      </c>
      <c r="G10" s="75">
        <v>2016</v>
      </c>
      <c r="H10" s="75">
        <v>2017</v>
      </c>
      <c r="I10" s="75">
        <v>2018</v>
      </c>
      <c r="J10" s="75">
        <v>2019</v>
      </c>
      <c r="K10" s="75">
        <v>2020</v>
      </c>
      <c r="L10" s="75">
        <v>2021</v>
      </c>
      <c r="M10" s="75">
        <v>2022</v>
      </c>
    </row>
    <row r="11" spans="1:13" ht="12.75">
      <c r="A11" s="39" t="s">
        <v>351</v>
      </c>
      <c r="B11" s="39" t="s">
        <v>347</v>
      </c>
      <c r="C11" s="113">
        <v>26487</v>
      </c>
      <c r="D11" s="113">
        <v>24213</v>
      </c>
      <c r="E11" s="113">
        <v>24128</v>
      </c>
      <c r="F11" s="113">
        <v>24358</v>
      </c>
      <c r="G11" s="113">
        <v>23808</v>
      </c>
      <c r="H11" s="113">
        <v>23392</v>
      </c>
      <c r="I11" s="113">
        <v>23328</v>
      </c>
      <c r="J11" s="113">
        <v>22756</v>
      </c>
      <c r="K11" s="113">
        <v>18833</v>
      </c>
      <c r="L11" s="113">
        <v>19916</v>
      </c>
      <c r="M11" s="113">
        <v>20621</v>
      </c>
    </row>
    <row r="12" spans="1:36" ht="12.75">
      <c r="A12" s="39" t="s">
        <v>351</v>
      </c>
      <c r="B12" s="39" t="s">
        <v>404</v>
      </c>
      <c r="C12" s="40">
        <v>4397</v>
      </c>
      <c r="D12" s="40">
        <v>4087</v>
      </c>
      <c r="E12" s="40">
        <v>3892</v>
      </c>
      <c r="F12" s="40">
        <v>3995</v>
      </c>
      <c r="G12" s="40">
        <v>3911</v>
      </c>
      <c r="H12" s="40">
        <v>3673</v>
      </c>
      <c r="I12" s="40">
        <v>3538</v>
      </c>
      <c r="J12" s="40">
        <v>3461</v>
      </c>
      <c r="K12" s="40">
        <v>2685</v>
      </c>
      <c r="L12" s="40">
        <v>2961</v>
      </c>
      <c r="M12" s="40">
        <v>3090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ht="12.75">
      <c r="A13" s="39" t="s">
        <v>351</v>
      </c>
      <c r="B13" s="39" t="s">
        <v>405</v>
      </c>
      <c r="C13" s="113">
        <v>16119</v>
      </c>
      <c r="D13" s="113">
        <v>14631</v>
      </c>
      <c r="E13" s="113">
        <v>14770</v>
      </c>
      <c r="F13" s="113">
        <v>15092</v>
      </c>
      <c r="G13" s="113">
        <v>14874</v>
      </c>
      <c r="H13" s="113">
        <v>14803</v>
      </c>
      <c r="I13" s="113">
        <v>14939</v>
      </c>
      <c r="J13" s="113">
        <v>14560</v>
      </c>
      <c r="K13" s="113">
        <v>12486</v>
      </c>
      <c r="L13" s="113">
        <v>13307</v>
      </c>
      <c r="M13" s="113">
        <v>13805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 ht="12.75">
      <c r="A14" s="39" t="s">
        <v>351</v>
      </c>
      <c r="B14" s="39" t="s">
        <v>394</v>
      </c>
      <c r="C14" s="40">
        <v>5227</v>
      </c>
      <c r="D14" s="40">
        <v>5198</v>
      </c>
      <c r="E14" s="40">
        <v>5140</v>
      </c>
      <c r="F14" s="40">
        <v>4910</v>
      </c>
      <c r="G14" s="40">
        <v>4957</v>
      </c>
      <c r="H14" s="40">
        <v>4854</v>
      </c>
      <c r="I14" s="40">
        <v>4758</v>
      </c>
      <c r="J14" s="40">
        <v>4625</v>
      </c>
      <c r="K14" s="40">
        <v>3604</v>
      </c>
      <c r="L14" s="40">
        <v>3585</v>
      </c>
      <c r="M14" s="40">
        <v>3723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1:36" ht="12.75">
      <c r="A15" s="39" t="s">
        <v>351</v>
      </c>
      <c r="B15" s="39" t="s">
        <v>350</v>
      </c>
      <c r="C15" s="113">
        <v>744</v>
      </c>
      <c r="D15" s="113">
        <v>297</v>
      </c>
      <c r="E15" s="113">
        <v>326</v>
      </c>
      <c r="F15" s="113">
        <v>361</v>
      </c>
      <c r="G15" s="113">
        <v>66</v>
      </c>
      <c r="H15" s="113">
        <v>62</v>
      </c>
      <c r="I15" s="113">
        <v>93</v>
      </c>
      <c r="J15" s="113">
        <v>110</v>
      </c>
      <c r="K15" s="113">
        <v>58</v>
      </c>
      <c r="L15" s="113">
        <v>63</v>
      </c>
      <c r="M15" s="113">
        <v>3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ht="12.75"/>
    <row r="17" ht="12.75"/>
    <row r="18" ht="12.75">
      <c r="A18" s="1" t="s">
        <v>506</v>
      </c>
    </row>
    <row r="19" spans="1:13" ht="12.75">
      <c r="A19" s="90" t="s">
        <v>541</v>
      </c>
      <c r="B19" s="115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2:13" ht="12.75">
      <c r="B20" s="115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2:13" ht="12.75">
      <c r="B21" s="115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2:13" ht="12.75">
      <c r="B22" s="115"/>
      <c r="C22" s="11">
        <f>C12/$C$11</f>
        <v>0.16600596519047078</v>
      </c>
      <c r="D22" s="20"/>
      <c r="E22" s="20"/>
      <c r="F22" s="20"/>
      <c r="G22" s="20"/>
      <c r="H22" s="20"/>
      <c r="I22" s="20"/>
      <c r="J22" s="20"/>
      <c r="K22" s="20"/>
      <c r="L22" s="20"/>
      <c r="M22" s="11">
        <f>M12/$M$11</f>
        <v>0.14984724310169245</v>
      </c>
    </row>
    <row r="23" spans="2:13" ht="12.75">
      <c r="B23" s="115"/>
      <c r="C23" s="11">
        <f aca="true" t="shared" si="0" ref="C23:C25">C13/$C$11</f>
        <v>0.6085626911314985</v>
      </c>
      <c r="D23" s="20"/>
      <c r="E23" s="20"/>
      <c r="F23" s="20"/>
      <c r="G23" s="20"/>
      <c r="H23" s="20"/>
      <c r="I23" s="20"/>
      <c r="J23" s="20"/>
      <c r="K23" s="20"/>
      <c r="L23" s="20"/>
      <c r="M23" s="11">
        <f aca="true" t="shared" si="1" ref="M23:M25">M13/$M$11</f>
        <v>0.6694631686145192</v>
      </c>
    </row>
    <row r="24" spans="2:13" ht="12.75">
      <c r="B24" s="115"/>
      <c r="C24" s="11">
        <f t="shared" si="0"/>
        <v>0.1973420923471892</v>
      </c>
      <c r="D24" s="20"/>
      <c r="E24" s="20"/>
      <c r="F24" s="20"/>
      <c r="G24" s="20"/>
      <c r="H24" s="20"/>
      <c r="I24" s="20"/>
      <c r="J24" s="20"/>
      <c r="K24" s="20"/>
      <c r="L24" s="20"/>
      <c r="M24" s="11">
        <f t="shared" si="1"/>
        <v>0.18054410552349548</v>
      </c>
    </row>
    <row r="25" spans="2:13" ht="12.75">
      <c r="B25" s="115"/>
      <c r="C25" s="11">
        <f t="shared" si="0"/>
        <v>0.028089251330841544</v>
      </c>
      <c r="D25" s="20"/>
      <c r="E25" s="20"/>
      <c r="F25" s="20"/>
      <c r="G25" s="20"/>
      <c r="H25" s="20"/>
      <c r="I25" s="20"/>
      <c r="J25" s="20"/>
      <c r="K25" s="20"/>
      <c r="L25" s="20"/>
      <c r="M25" s="11">
        <f t="shared" si="1"/>
        <v>0.0001454827602929053</v>
      </c>
    </row>
    <row r="26" spans="2:13" ht="12.75">
      <c r="B26" s="115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2:13" ht="12.75">
      <c r="B27" s="115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2:13" ht="12.75">
      <c r="B28" s="115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2:13" ht="12.75">
      <c r="B29" s="115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2:13" ht="12.75">
      <c r="B30" s="115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2:13" ht="12.75">
      <c r="B31" s="115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2:13" ht="12.75">
      <c r="B32" s="115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2:13" ht="12.75">
      <c r="B33" s="115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2:13" ht="12.75">
      <c r="B34" s="115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2:13" ht="12.75">
      <c r="B35" s="115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2:13" ht="12.75">
      <c r="B36" s="115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</sheetData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D09E5-8315-4175-A97B-8BA40B63C496}">
  <dimension ref="A1:I86"/>
  <sheetViews>
    <sheetView workbookViewId="0" topLeftCell="A1"/>
  </sheetViews>
  <sheetFormatPr defaultColWidth="8.7109375" defaultRowHeight="15"/>
  <cols>
    <col min="1" max="1" width="40.28125" style="1" bestFit="1" customWidth="1"/>
    <col min="2" max="5" width="12.57421875" style="1" customWidth="1"/>
    <col min="6" max="16384" width="8.7109375" style="1" customWidth="1"/>
  </cols>
  <sheetData>
    <row r="1" spans="1:5" ht="12.75">
      <c r="A1" s="43" t="s">
        <v>498</v>
      </c>
      <c r="B1" s="43"/>
      <c r="C1" s="43"/>
      <c r="D1" s="43"/>
      <c r="E1" s="43"/>
    </row>
    <row r="2" spans="1:5" ht="12.75">
      <c r="A2" s="3" t="s">
        <v>386</v>
      </c>
      <c r="B2" s="3"/>
      <c r="C2" s="3"/>
      <c r="D2" s="3"/>
      <c r="E2" s="3"/>
    </row>
    <row r="3" ht="12.75"/>
    <row r="4" spans="1:9" ht="25.5">
      <c r="A4" s="25"/>
      <c r="B4" s="44" t="s">
        <v>405</v>
      </c>
      <c r="C4" s="44" t="s">
        <v>404</v>
      </c>
      <c r="D4" s="44" t="s">
        <v>394</v>
      </c>
      <c r="E4" s="44" t="s">
        <v>350</v>
      </c>
      <c r="F4" s="44" t="s">
        <v>405</v>
      </c>
      <c r="G4" s="44" t="s">
        <v>404</v>
      </c>
      <c r="H4" s="44" t="s">
        <v>394</v>
      </c>
      <c r="I4" s="44" t="s">
        <v>350</v>
      </c>
    </row>
    <row r="5" spans="1:9" ht="12.75">
      <c r="A5" s="116" t="s">
        <v>471</v>
      </c>
      <c r="B5" s="48">
        <v>13805</v>
      </c>
      <c r="C5" s="48">
        <v>3090</v>
      </c>
      <c r="D5" s="48">
        <v>3723</v>
      </c>
      <c r="E5" s="48">
        <v>3</v>
      </c>
      <c r="F5" s="11">
        <f>B5/SUM($B5:$E5)</f>
        <v>0.6694631686145192</v>
      </c>
      <c r="G5" s="11">
        <f aca="true" t="shared" si="0" ref="G5:I5">C5/SUM($B5:$E5)</f>
        <v>0.14984724310169245</v>
      </c>
      <c r="H5" s="11">
        <f t="shared" si="0"/>
        <v>0.18054410552349548</v>
      </c>
      <c r="I5" s="11">
        <f t="shared" si="0"/>
        <v>0.0001454827602929053</v>
      </c>
    </row>
    <row r="6" spans="1:9" ht="12.75">
      <c r="A6" s="117"/>
      <c r="B6" s="118"/>
      <c r="C6" s="118"/>
      <c r="D6" s="118"/>
      <c r="E6" s="118"/>
      <c r="F6" s="11"/>
      <c r="G6" s="11"/>
      <c r="H6" s="11"/>
      <c r="I6" s="11"/>
    </row>
    <row r="7" spans="1:9" ht="12.75">
      <c r="A7" s="17" t="s">
        <v>266</v>
      </c>
      <c r="B7" s="83">
        <v>30</v>
      </c>
      <c r="C7" s="83">
        <v>3</v>
      </c>
      <c r="D7" s="83">
        <v>3</v>
      </c>
      <c r="E7" s="83">
        <v>0</v>
      </c>
      <c r="F7" s="11">
        <f aca="true" t="shared" si="1" ref="F7:F33">B7/SUM($B7:$E7)</f>
        <v>0.8333333333333334</v>
      </c>
      <c r="G7" s="11">
        <f aca="true" t="shared" si="2" ref="G7:G33">C7/SUM($B7:$E7)</f>
        <v>0.08333333333333333</v>
      </c>
      <c r="H7" s="11">
        <f aca="true" t="shared" si="3" ref="H7:H33">D7/SUM($B7:$E7)</f>
        <v>0.08333333333333333</v>
      </c>
      <c r="I7" s="11">
        <f aca="true" t="shared" si="4" ref="I7:I33">E7/SUM($B7:$E7)</f>
        <v>0</v>
      </c>
    </row>
    <row r="8" spans="1:9" ht="12.75">
      <c r="A8" s="19" t="s">
        <v>367</v>
      </c>
      <c r="B8" s="83">
        <v>531</v>
      </c>
      <c r="C8" s="55">
        <v>62</v>
      </c>
      <c r="D8" s="83">
        <v>62</v>
      </c>
      <c r="E8" s="83">
        <v>0</v>
      </c>
      <c r="F8" s="11">
        <f t="shared" si="1"/>
        <v>0.8106870229007633</v>
      </c>
      <c r="G8" s="11">
        <f t="shared" si="2"/>
        <v>0.09465648854961832</v>
      </c>
      <c r="H8" s="11">
        <f t="shared" si="3"/>
        <v>0.09465648854961832</v>
      </c>
      <c r="I8" s="11">
        <f t="shared" si="4"/>
        <v>0</v>
      </c>
    </row>
    <row r="9" spans="1:9" ht="12.75">
      <c r="A9" s="21" t="s">
        <v>352</v>
      </c>
      <c r="B9" s="56">
        <v>413</v>
      </c>
      <c r="C9" s="55">
        <v>43</v>
      </c>
      <c r="D9" s="56">
        <v>83</v>
      </c>
      <c r="E9" s="56">
        <v>1</v>
      </c>
      <c r="F9" s="11">
        <f t="shared" si="1"/>
        <v>0.7648148148148148</v>
      </c>
      <c r="G9" s="11">
        <f t="shared" si="2"/>
        <v>0.07962962962962963</v>
      </c>
      <c r="H9" s="11">
        <f t="shared" si="3"/>
        <v>0.1537037037037037</v>
      </c>
      <c r="I9" s="11">
        <f t="shared" si="4"/>
        <v>0.001851851851851852</v>
      </c>
    </row>
    <row r="10" spans="1:9" ht="12.75">
      <c r="A10" s="21" t="s">
        <v>379</v>
      </c>
      <c r="B10" s="62">
        <v>2113</v>
      </c>
      <c r="C10" s="61">
        <v>300</v>
      </c>
      <c r="D10" s="62">
        <v>375</v>
      </c>
      <c r="E10" s="62">
        <v>0</v>
      </c>
      <c r="F10" s="11">
        <f t="shared" si="1"/>
        <v>0.7578909612625538</v>
      </c>
      <c r="G10" s="11">
        <f t="shared" si="2"/>
        <v>0.10760401721664276</v>
      </c>
      <c r="H10" s="11">
        <f t="shared" si="3"/>
        <v>0.13450502152080343</v>
      </c>
      <c r="I10" s="11">
        <f t="shared" si="4"/>
        <v>0</v>
      </c>
    </row>
    <row r="11" spans="1:9" ht="12.75">
      <c r="A11" s="22" t="s">
        <v>368</v>
      </c>
      <c r="B11" s="62">
        <v>273</v>
      </c>
      <c r="C11" s="61">
        <v>48</v>
      </c>
      <c r="D11" s="62">
        <v>49</v>
      </c>
      <c r="E11" s="62"/>
      <c r="F11" s="11">
        <f t="shared" si="1"/>
        <v>0.7378378378378379</v>
      </c>
      <c r="G11" s="11">
        <f t="shared" si="2"/>
        <v>0.12972972972972974</v>
      </c>
      <c r="H11" s="11">
        <f t="shared" si="3"/>
        <v>0.13243243243243244</v>
      </c>
      <c r="I11" s="11">
        <f t="shared" si="4"/>
        <v>0</v>
      </c>
    </row>
    <row r="12" spans="1:9" ht="12.75">
      <c r="A12" s="22" t="s">
        <v>375</v>
      </c>
      <c r="B12" s="62">
        <v>166</v>
      </c>
      <c r="C12" s="61">
        <v>34</v>
      </c>
      <c r="D12" s="62">
        <v>27</v>
      </c>
      <c r="E12" s="62">
        <v>0</v>
      </c>
      <c r="F12" s="11">
        <f>B12/SUM($B12:$E12)</f>
        <v>0.7312775330396476</v>
      </c>
      <c r="G12" s="11">
        <f>C12/SUM($B12:$E12)</f>
        <v>0.14977973568281938</v>
      </c>
      <c r="H12" s="11">
        <f>D12/SUM($B12:$E12)</f>
        <v>0.11894273127753303</v>
      </c>
      <c r="I12" s="11">
        <f>E12/SUM($B12:$E12)</f>
        <v>0</v>
      </c>
    </row>
    <row r="13" spans="1:9" ht="12.75">
      <c r="A13" s="21" t="s">
        <v>355</v>
      </c>
      <c r="B13" s="62">
        <v>112</v>
      </c>
      <c r="C13" s="61">
        <v>14</v>
      </c>
      <c r="D13" s="62">
        <v>28</v>
      </c>
      <c r="E13" s="62">
        <v>0</v>
      </c>
      <c r="F13" s="11">
        <f t="shared" si="1"/>
        <v>0.7272727272727273</v>
      </c>
      <c r="G13" s="11">
        <f t="shared" si="2"/>
        <v>0.09090909090909091</v>
      </c>
      <c r="H13" s="11">
        <f t="shared" si="3"/>
        <v>0.18181818181818182</v>
      </c>
      <c r="I13" s="11">
        <f t="shared" si="4"/>
        <v>0</v>
      </c>
    </row>
    <row r="14" spans="1:9" ht="14.25">
      <c r="A14" s="21" t="s">
        <v>542</v>
      </c>
      <c r="B14" s="62">
        <v>447</v>
      </c>
      <c r="C14" s="61">
        <v>82</v>
      </c>
      <c r="D14" s="62">
        <v>95</v>
      </c>
      <c r="E14" s="62"/>
      <c r="F14" s="11">
        <f t="shared" si="1"/>
        <v>0.7163461538461539</v>
      </c>
      <c r="G14" s="11">
        <f t="shared" si="2"/>
        <v>0.13141025641025642</v>
      </c>
      <c r="H14" s="11">
        <f t="shared" si="3"/>
        <v>0.15224358974358973</v>
      </c>
      <c r="I14" s="11">
        <f t="shared" si="4"/>
        <v>0</v>
      </c>
    </row>
    <row r="15" spans="1:9" ht="12.75">
      <c r="A15" s="21" t="s">
        <v>360</v>
      </c>
      <c r="B15" s="62">
        <v>2331</v>
      </c>
      <c r="C15" s="61">
        <v>447</v>
      </c>
      <c r="D15" s="62">
        <v>482</v>
      </c>
      <c r="E15" s="62">
        <v>0</v>
      </c>
      <c r="F15" s="11">
        <f t="shared" si="1"/>
        <v>0.7150306748466257</v>
      </c>
      <c r="G15" s="11">
        <f t="shared" si="2"/>
        <v>0.13711656441717793</v>
      </c>
      <c r="H15" s="11">
        <f t="shared" si="3"/>
        <v>0.14785276073619633</v>
      </c>
      <c r="I15" s="11">
        <f t="shared" si="4"/>
        <v>0</v>
      </c>
    </row>
    <row r="16" spans="1:9" ht="12.75">
      <c r="A16" s="21" t="s">
        <v>362</v>
      </c>
      <c r="B16" s="62">
        <v>2245</v>
      </c>
      <c r="C16" s="61">
        <v>429</v>
      </c>
      <c r="D16" s="62">
        <v>485</v>
      </c>
      <c r="E16" s="62"/>
      <c r="F16" s="11">
        <f t="shared" si="1"/>
        <v>0.7106679328901551</v>
      </c>
      <c r="G16" s="11">
        <f t="shared" si="2"/>
        <v>0.13580246913580246</v>
      </c>
      <c r="H16" s="11">
        <f t="shared" si="3"/>
        <v>0.15352959797404242</v>
      </c>
      <c r="I16" s="11">
        <f t="shared" si="4"/>
        <v>0</v>
      </c>
    </row>
    <row r="17" spans="1:9" ht="12.75">
      <c r="A17" s="22" t="s">
        <v>374</v>
      </c>
      <c r="B17" s="62">
        <v>138</v>
      </c>
      <c r="C17" s="61">
        <v>31</v>
      </c>
      <c r="D17" s="62">
        <v>27</v>
      </c>
      <c r="E17" s="62">
        <v>0</v>
      </c>
      <c r="F17" s="11">
        <f t="shared" si="1"/>
        <v>0.7040816326530612</v>
      </c>
      <c r="G17" s="11">
        <f t="shared" si="2"/>
        <v>0.15816326530612246</v>
      </c>
      <c r="H17" s="11">
        <f t="shared" si="3"/>
        <v>0.1377551020408163</v>
      </c>
      <c r="I17" s="11">
        <f t="shared" si="4"/>
        <v>0</v>
      </c>
    </row>
    <row r="18" spans="1:9" ht="12.75">
      <c r="A18" s="22" t="s">
        <v>372</v>
      </c>
      <c r="B18" s="62">
        <v>59</v>
      </c>
      <c r="C18" s="61">
        <v>9</v>
      </c>
      <c r="D18" s="62">
        <v>15</v>
      </c>
      <c r="E18" s="62">
        <v>2</v>
      </c>
      <c r="F18" s="11">
        <f t="shared" si="1"/>
        <v>0.6941176470588235</v>
      </c>
      <c r="G18" s="11">
        <f t="shared" si="2"/>
        <v>0.10588235294117647</v>
      </c>
      <c r="H18" s="11">
        <f t="shared" si="3"/>
        <v>0.17647058823529413</v>
      </c>
      <c r="I18" s="11">
        <f t="shared" si="4"/>
        <v>0.023529411764705882</v>
      </c>
    </row>
    <row r="19" spans="1:9" ht="12.75">
      <c r="A19" s="21" t="s">
        <v>363</v>
      </c>
      <c r="B19" s="62">
        <v>25</v>
      </c>
      <c r="C19" s="61">
        <v>6</v>
      </c>
      <c r="D19" s="62">
        <v>6</v>
      </c>
      <c r="E19" s="62"/>
      <c r="F19" s="11">
        <f t="shared" si="1"/>
        <v>0.6756756756756757</v>
      </c>
      <c r="G19" s="11">
        <f t="shared" si="2"/>
        <v>0.16216216216216217</v>
      </c>
      <c r="H19" s="11">
        <f t="shared" si="3"/>
        <v>0.16216216216216217</v>
      </c>
      <c r="I19" s="11">
        <f t="shared" si="4"/>
        <v>0</v>
      </c>
    </row>
    <row r="20" spans="1:9" ht="12.75">
      <c r="A20" s="21" t="s">
        <v>354</v>
      </c>
      <c r="B20" s="62">
        <v>350</v>
      </c>
      <c r="C20" s="61">
        <v>91</v>
      </c>
      <c r="D20" s="62">
        <v>86</v>
      </c>
      <c r="E20" s="62">
        <v>0</v>
      </c>
      <c r="F20" s="11">
        <f t="shared" si="1"/>
        <v>0.6641366223908919</v>
      </c>
      <c r="G20" s="11">
        <f t="shared" si="2"/>
        <v>0.17267552182163187</v>
      </c>
      <c r="H20" s="11">
        <f t="shared" si="3"/>
        <v>0.16318785578747627</v>
      </c>
      <c r="I20" s="11">
        <f t="shared" si="4"/>
        <v>0</v>
      </c>
    </row>
    <row r="21" spans="1:9" ht="12.75">
      <c r="A21" s="22" t="s">
        <v>370</v>
      </c>
      <c r="B21" s="62">
        <v>404</v>
      </c>
      <c r="C21" s="61">
        <v>107</v>
      </c>
      <c r="D21" s="62">
        <v>107</v>
      </c>
      <c r="E21" s="62"/>
      <c r="F21" s="11">
        <f t="shared" si="1"/>
        <v>0.6537216828478964</v>
      </c>
      <c r="G21" s="11">
        <f t="shared" si="2"/>
        <v>0.17313915857605178</v>
      </c>
      <c r="H21" s="11">
        <f t="shared" si="3"/>
        <v>0.17313915857605178</v>
      </c>
      <c r="I21" s="11">
        <f t="shared" si="4"/>
        <v>0</v>
      </c>
    </row>
    <row r="22" spans="1:9" ht="12.75">
      <c r="A22" s="21" t="s">
        <v>359</v>
      </c>
      <c r="B22" s="62">
        <v>1131</v>
      </c>
      <c r="C22" s="61">
        <v>267</v>
      </c>
      <c r="D22" s="62">
        <v>348</v>
      </c>
      <c r="E22" s="62">
        <v>0</v>
      </c>
      <c r="F22" s="11">
        <f t="shared" si="1"/>
        <v>0.647766323024055</v>
      </c>
      <c r="G22" s="11">
        <f t="shared" si="2"/>
        <v>0.15292096219931273</v>
      </c>
      <c r="H22" s="11">
        <f t="shared" si="3"/>
        <v>0.19931271477663232</v>
      </c>
      <c r="I22" s="11">
        <f t="shared" si="4"/>
        <v>0</v>
      </c>
    </row>
    <row r="23" spans="1:9" ht="12.75">
      <c r="A23" s="21" t="s">
        <v>361</v>
      </c>
      <c r="B23" s="62">
        <v>177</v>
      </c>
      <c r="C23" s="61">
        <v>55</v>
      </c>
      <c r="D23" s="62">
        <v>43</v>
      </c>
      <c r="E23" s="62">
        <v>0</v>
      </c>
      <c r="F23" s="11">
        <f t="shared" si="1"/>
        <v>0.6436363636363637</v>
      </c>
      <c r="G23" s="11">
        <f t="shared" si="2"/>
        <v>0.2</v>
      </c>
      <c r="H23" s="11">
        <f t="shared" si="3"/>
        <v>0.15636363636363637</v>
      </c>
      <c r="I23" s="11">
        <f t="shared" si="4"/>
        <v>0</v>
      </c>
    </row>
    <row r="24" spans="1:9" ht="14.25">
      <c r="A24" s="21" t="s">
        <v>543</v>
      </c>
      <c r="B24" s="62">
        <v>86</v>
      </c>
      <c r="C24" s="61">
        <v>25</v>
      </c>
      <c r="D24" s="62">
        <v>33</v>
      </c>
      <c r="E24" s="62">
        <v>0</v>
      </c>
      <c r="F24" s="11">
        <f t="shared" si="1"/>
        <v>0.5972222222222222</v>
      </c>
      <c r="G24" s="11">
        <f t="shared" si="2"/>
        <v>0.1736111111111111</v>
      </c>
      <c r="H24" s="11">
        <f t="shared" si="3"/>
        <v>0.22916666666666666</v>
      </c>
      <c r="I24" s="11">
        <f t="shared" si="4"/>
        <v>0</v>
      </c>
    </row>
    <row r="25" spans="1:9" ht="12.75">
      <c r="A25" s="22" t="s">
        <v>373</v>
      </c>
      <c r="B25" s="62">
        <v>158</v>
      </c>
      <c r="C25" s="61">
        <v>38</v>
      </c>
      <c r="D25" s="62">
        <v>70</v>
      </c>
      <c r="E25" s="62">
        <v>0</v>
      </c>
      <c r="F25" s="11">
        <f t="shared" si="1"/>
        <v>0.5939849624060151</v>
      </c>
      <c r="G25" s="11">
        <f t="shared" si="2"/>
        <v>0.14285714285714285</v>
      </c>
      <c r="H25" s="11">
        <f t="shared" si="3"/>
        <v>0.2631578947368421</v>
      </c>
      <c r="I25" s="11">
        <f t="shared" si="4"/>
        <v>0</v>
      </c>
    </row>
    <row r="26" spans="1:9" ht="12.75">
      <c r="A26" s="22" t="s">
        <v>369</v>
      </c>
      <c r="B26" s="62">
        <v>1111</v>
      </c>
      <c r="C26" s="61">
        <v>325</v>
      </c>
      <c r="D26" s="62">
        <v>460</v>
      </c>
      <c r="E26" s="62">
        <v>0</v>
      </c>
      <c r="F26" s="11">
        <f t="shared" si="1"/>
        <v>0.5859704641350211</v>
      </c>
      <c r="G26" s="11">
        <f t="shared" si="2"/>
        <v>0.17141350210970463</v>
      </c>
      <c r="H26" s="11">
        <f t="shared" si="3"/>
        <v>0.24261603375527427</v>
      </c>
      <c r="I26" s="11">
        <f t="shared" si="4"/>
        <v>0</v>
      </c>
    </row>
    <row r="27" spans="1:9" ht="12.75">
      <c r="A27" s="21" t="s">
        <v>356</v>
      </c>
      <c r="B27" s="62">
        <v>28</v>
      </c>
      <c r="C27" s="61">
        <v>10</v>
      </c>
      <c r="D27" s="62">
        <v>11</v>
      </c>
      <c r="E27" s="62">
        <v>0</v>
      </c>
      <c r="F27" s="11">
        <f t="shared" si="1"/>
        <v>0.5714285714285714</v>
      </c>
      <c r="G27" s="11">
        <f t="shared" si="2"/>
        <v>0.20408163265306123</v>
      </c>
      <c r="H27" s="11">
        <f t="shared" si="3"/>
        <v>0.22448979591836735</v>
      </c>
      <c r="I27" s="11">
        <f t="shared" si="4"/>
        <v>0</v>
      </c>
    </row>
    <row r="28" spans="1:9" ht="14.25">
      <c r="A28" s="22" t="s">
        <v>535</v>
      </c>
      <c r="B28" s="62">
        <v>5</v>
      </c>
      <c r="C28" s="61">
        <v>0</v>
      </c>
      <c r="D28" s="62">
        <v>4</v>
      </c>
      <c r="E28" s="62">
        <v>0</v>
      </c>
      <c r="F28" s="11">
        <f t="shared" si="1"/>
        <v>0.5555555555555556</v>
      </c>
      <c r="G28" s="11">
        <f t="shared" si="2"/>
        <v>0</v>
      </c>
      <c r="H28" s="11">
        <f t="shared" si="3"/>
        <v>0.4444444444444444</v>
      </c>
      <c r="I28" s="11">
        <f t="shared" si="4"/>
        <v>0</v>
      </c>
    </row>
    <row r="29" spans="1:9" ht="12.75">
      <c r="A29" s="22" t="s">
        <v>366</v>
      </c>
      <c r="B29" s="62">
        <v>296</v>
      </c>
      <c r="C29" s="61">
        <v>115</v>
      </c>
      <c r="D29" s="62">
        <v>126</v>
      </c>
      <c r="E29" s="62">
        <v>0</v>
      </c>
      <c r="F29" s="11">
        <f t="shared" si="1"/>
        <v>0.5512104283054003</v>
      </c>
      <c r="G29" s="11">
        <f t="shared" si="2"/>
        <v>0.21415270018621974</v>
      </c>
      <c r="H29" s="11">
        <f t="shared" si="3"/>
        <v>0.2346368715083799</v>
      </c>
      <c r="I29" s="11">
        <f t="shared" si="4"/>
        <v>0</v>
      </c>
    </row>
    <row r="30" spans="1:9" ht="12.75">
      <c r="A30" s="21" t="s">
        <v>353</v>
      </c>
      <c r="B30" s="62">
        <v>291</v>
      </c>
      <c r="C30" s="61">
        <v>146</v>
      </c>
      <c r="D30" s="62">
        <v>94</v>
      </c>
      <c r="E30" s="62">
        <v>0</v>
      </c>
      <c r="F30" s="11">
        <f t="shared" si="1"/>
        <v>0.5480225988700564</v>
      </c>
      <c r="G30" s="11">
        <f t="shared" si="2"/>
        <v>0.2749529190207156</v>
      </c>
      <c r="H30" s="11">
        <f t="shared" si="3"/>
        <v>0.17702448210922786</v>
      </c>
      <c r="I30" s="11">
        <f t="shared" si="4"/>
        <v>0</v>
      </c>
    </row>
    <row r="31" spans="1:9" ht="14.25">
      <c r="A31" s="22" t="s">
        <v>536</v>
      </c>
      <c r="B31" s="62">
        <v>72</v>
      </c>
      <c r="C31" s="61">
        <v>24</v>
      </c>
      <c r="D31" s="62">
        <v>43</v>
      </c>
      <c r="E31" s="62"/>
      <c r="F31" s="11">
        <f t="shared" si="1"/>
        <v>0.5179856115107914</v>
      </c>
      <c r="G31" s="11">
        <f t="shared" si="2"/>
        <v>0.17266187050359713</v>
      </c>
      <c r="H31" s="11">
        <f t="shared" si="3"/>
        <v>0.30935251798561153</v>
      </c>
      <c r="I31" s="11">
        <f t="shared" si="4"/>
        <v>0</v>
      </c>
    </row>
    <row r="32" spans="1:9" ht="12.75">
      <c r="A32" s="22" t="s">
        <v>365</v>
      </c>
      <c r="B32" s="62">
        <v>57</v>
      </c>
      <c r="C32" s="61">
        <v>32</v>
      </c>
      <c r="D32" s="62">
        <v>31</v>
      </c>
      <c r="E32" s="62">
        <v>0</v>
      </c>
      <c r="F32" s="11">
        <f t="shared" si="1"/>
        <v>0.475</v>
      </c>
      <c r="G32" s="11">
        <f t="shared" si="2"/>
        <v>0.26666666666666666</v>
      </c>
      <c r="H32" s="11">
        <f t="shared" si="3"/>
        <v>0.25833333333333336</v>
      </c>
      <c r="I32" s="11">
        <f t="shared" si="4"/>
        <v>0</v>
      </c>
    </row>
    <row r="33" spans="1:9" ht="12.75">
      <c r="A33" s="23" t="s">
        <v>371</v>
      </c>
      <c r="B33" s="62">
        <v>756</v>
      </c>
      <c r="C33" s="61">
        <v>347</v>
      </c>
      <c r="D33" s="62">
        <v>530</v>
      </c>
      <c r="E33" s="62">
        <v>0</v>
      </c>
      <c r="F33" s="11">
        <f t="shared" si="1"/>
        <v>0.4629516227801592</v>
      </c>
      <c r="G33" s="11">
        <f t="shared" si="2"/>
        <v>0.21249234537660747</v>
      </c>
      <c r="H33" s="11">
        <f t="shared" si="3"/>
        <v>0.32455603184323334</v>
      </c>
      <c r="I33" s="11">
        <f t="shared" si="4"/>
        <v>0</v>
      </c>
    </row>
    <row r="34" spans="1:9" ht="12.75">
      <c r="A34" s="119"/>
      <c r="B34" s="120"/>
      <c r="C34" s="120"/>
      <c r="D34" s="120"/>
      <c r="E34" s="120"/>
      <c r="F34" s="11"/>
      <c r="G34" s="11"/>
      <c r="H34" s="11"/>
      <c r="I34" s="11"/>
    </row>
    <row r="35" spans="1:9" ht="12.75">
      <c r="A35" s="19" t="s">
        <v>376</v>
      </c>
      <c r="B35" s="69">
        <v>3</v>
      </c>
      <c r="C35" s="69">
        <v>2</v>
      </c>
      <c r="D35" s="69">
        <v>4</v>
      </c>
      <c r="E35" s="69">
        <v>0</v>
      </c>
      <c r="F35" s="11">
        <f aca="true" t="shared" si="5" ref="F35">B35/SUM($B35:$E35)</f>
        <v>0.3333333333333333</v>
      </c>
      <c r="G35" s="11">
        <f aca="true" t="shared" si="6" ref="G35">C35/SUM($B35:$E35)</f>
        <v>0.2222222222222222</v>
      </c>
      <c r="H35" s="11">
        <f aca="true" t="shared" si="7" ref="H35">D35/SUM($B35:$E35)</f>
        <v>0.4444444444444444</v>
      </c>
      <c r="I35" s="11">
        <f aca="true" t="shared" si="8" ref="I35">E35/SUM($B35:$E35)</f>
        <v>0</v>
      </c>
    </row>
    <row r="36" spans="1:9" ht="12.75">
      <c r="A36" s="22" t="s">
        <v>339</v>
      </c>
      <c r="B36" s="62"/>
      <c r="C36" s="61"/>
      <c r="D36" s="62"/>
      <c r="E36" s="62">
        <v>2</v>
      </c>
      <c r="F36" s="11">
        <f aca="true" t="shared" si="9" ref="F36:F38">B36/SUM($B36:$E36)</f>
        <v>0</v>
      </c>
      <c r="G36" s="11">
        <f aca="true" t="shared" si="10" ref="G36:G38">C36/SUM($B36:$E36)</f>
        <v>0</v>
      </c>
      <c r="H36" s="11">
        <f aca="true" t="shared" si="11" ref="H36:H38">D36/SUM($B36:$E36)</f>
        <v>0</v>
      </c>
      <c r="I36" s="11">
        <f aca="true" t="shared" si="12" ref="I36:I38">E36/SUM($B36:$E36)</f>
        <v>1</v>
      </c>
    </row>
    <row r="37" spans="1:9" ht="12.75">
      <c r="A37" s="22" t="s">
        <v>377</v>
      </c>
      <c r="B37" s="56">
        <v>84</v>
      </c>
      <c r="C37" s="55">
        <v>20</v>
      </c>
      <c r="D37" s="56">
        <v>12</v>
      </c>
      <c r="E37" s="56">
        <v>0</v>
      </c>
      <c r="F37" s="11">
        <f t="shared" si="9"/>
        <v>0.7241379310344828</v>
      </c>
      <c r="G37" s="11">
        <f t="shared" si="10"/>
        <v>0.1724137931034483</v>
      </c>
      <c r="H37" s="11">
        <f t="shared" si="11"/>
        <v>0.10344827586206896</v>
      </c>
      <c r="I37" s="11">
        <f t="shared" si="12"/>
        <v>0</v>
      </c>
    </row>
    <row r="38" spans="1:9" ht="12.75">
      <c r="A38" s="24" t="s">
        <v>378</v>
      </c>
      <c r="B38" s="61">
        <v>175</v>
      </c>
      <c r="C38" s="61">
        <v>30</v>
      </c>
      <c r="D38" s="61">
        <v>36</v>
      </c>
      <c r="E38" s="61">
        <v>0</v>
      </c>
      <c r="F38" s="11">
        <f t="shared" si="9"/>
        <v>0.7261410788381742</v>
      </c>
      <c r="G38" s="11">
        <f t="shared" si="10"/>
        <v>0.12448132780082988</v>
      </c>
      <c r="H38" s="11">
        <f t="shared" si="11"/>
        <v>0.14937759336099585</v>
      </c>
      <c r="I38" s="11">
        <f t="shared" si="12"/>
        <v>0</v>
      </c>
    </row>
    <row r="39" ht="12.75"/>
    <row r="40" ht="12.75">
      <c r="A40" s="87"/>
    </row>
    <row r="41" ht="12.75">
      <c r="A41" s="73" t="s">
        <v>398</v>
      </c>
    </row>
    <row r="42" ht="14.25">
      <c r="A42" s="1" t="s">
        <v>538</v>
      </c>
    </row>
    <row r="43" ht="14.25">
      <c r="A43" s="1" t="s">
        <v>539</v>
      </c>
    </row>
    <row r="44" ht="12.75">
      <c r="A44" s="90" t="s">
        <v>541</v>
      </c>
    </row>
    <row r="45" ht="12.75"/>
    <row r="52" spans="1:5" ht="15">
      <c r="A52" s="11"/>
      <c r="B52" s="11"/>
      <c r="C52" s="11"/>
      <c r="D52" s="11"/>
      <c r="E52" s="11"/>
    </row>
    <row r="53" spans="1:5" ht="15">
      <c r="A53" s="11"/>
      <c r="B53" s="11"/>
      <c r="C53" s="11"/>
      <c r="D53" s="11"/>
      <c r="E53" s="11"/>
    </row>
    <row r="54" spans="1:5" ht="15">
      <c r="A54" s="11"/>
      <c r="B54" s="11"/>
      <c r="C54" s="11"/>
      <c r="D54" s="11"/>
      <c r="E54" s="11"/>
    </row>
    <row r="55" spans="1:5" ht="15">
      <c r="A55" s="11"/>
      <c r="B55" s="11"/>
      <c r="C55" s="11"/>
      <c r="D55" s="11"/>
      <c r="E55" s="11"/>
    </row>
    <row r="56" spans="1:5" ht="15">
      <c r="A56" s="11"/>
      <c r="B56" s="11"/>
      <c r="C56" s="11"/>
      <c r="D56" s="11"/>
      <c r="E56" s="11"/>
    </row>
    <row r="57" spans="1:5" ht="15">
      <c r="A57" s="11"/>
      <c r="B57" s="11"/>
      <c r="C57" s="11"/>
      <c r="D57" s="11"/>
      <c r="E57" s="11"/>
    </row>
    <row r="58" spans="1:5" ht="15">
      <c r="A58" s="11"/>
      <c r="B58" s="11"/>
      <c r="C58" s="11"/>
      <c r="D58" s="11"/>
      <c r="E58" s="11"/>
    </row>
    <row r="59" spans="1:5" ht="15">
      <c r="A59" s="11"/>
      <c r="B59" s="11"/>
      <c r="C59" s="11"/>
      <c r="D59" s="11"/>
      <c r="E59" s="11"/>
    </row>
    <row r="60" spans="1:5" ht="15">
      <c r="A60" s="11"/>
      <c r="B60" s="11"/>
      <c r="C60" s="11"/>
      <c r="D60" s="11"/>
      <c r="E60" s="11"/>
    </row>
    <row r="61" spans="1:5" ht="15">
      <c r="A61" s="11"/>
      <c r="B61" s="11"/>
      <c r="C61" s="11"/>
      <c r="D61" s="11"/>
      <c r="E61" s="11"/>
    </row>
    <row r="62" spans="1:5" ht="15">
      <c r="A62" s="11"/>
      <c r="B62" s="11"/>
      <c r="C62" s="11"/>
      <c r="D62" s="11"/>
      <c r="E62" s="11"/>
    </row>
    <row r="63" spans="1:5" ht="15">
      <c r="A63" s="11"/>
      <c r="B63" s="11"/>
      <c r="C63" s="11"/>
      <c r="D63" s="11"/>
      <c r="E63" s="11"/>
    </row>
    <row r="64" spans="1:5" ht="15">
      <c r="A64" s="11"/>
      <c r="B64" s="11"/>
      <c r="C64" s="11"/>
      <c r="D64" s="11"/>
      <c r="E64" s="11"/>
    </row>
    <row r="65" spans="1:5" ht="15">
      <c r="A65" s="11"/>
      <c r="B65" s="11"/>
      <c r="C65" s="11"/>
      <c r="D65" s="11"/>
      <c r="E65" s="11"/>
    </row>
    <row r="66" spans="1:5" ht="15">
      <c r="A66" s="11"/>
      <c r="B66" s="11"/>
      <c r="C66" s="11"/>
      <c r="D66" s="11"/>
      <c r="E66" s="11"/>
    </row>
    <row r="67" spans="1:5" ht="15">
      <c r="A67" s="11"/>
      <c r="B67" s="11"/>
      <c r="C67" s="11"/>
      <c r="D67" s="11"/>
      <c r="E67" s="11"/>
    </row>
    <row r="68" spans="1:5" ht="15">
      <c r="A68" s="11"/>
      <c r="B68" s="11"/>
      <c r="C68" s="11"/>
      <c r="D68" s="11"/>
      <c r="E68" s="11"/>
    </row>
    <row r="69" spans="1:5" ht="15">
      <c r="A69" s="11"/>
      <c r="B69" s="11"/>
      <c r="C69" s="11"/>
      <c r="D69" s="11"/>
      <c r="E69" s="11"/>
    </row>
    <row r="70" spans="1:5" ht="15">
      <c r="A70" s="11"/>
      <c r="B70" s="11"/>
      <c r="C70" s="11"/>
      <c r="D70" s="11"/>
      <c r="E70" s="11"/>
    </row>
    <row r="71" spans="1:5" ht="15">
      <c r="A71" s="11"/>
      <c r="B71" s="11"/>
      <c r="C71" s="11"/>
      <c r="D71" s="11"/>
      <c r="E71" s="11"/>
    </row>
    <row r="72" spans="1:5" ht="15">
      <c r="A72" s="11"/>
      <c r="B72" s="11"/>
      <c r="C72" s="11"/>
      <c r="D72" s="11"/>
      <c r="E72" s="11"/>
    </row>
    <row r="73" spans="1:5" ht="15">
      <c r="A73" s="11"/>
      <c r="B73" s="11"/>
      <c r="C73" s="11"/>
      <c r="D73" s="11"/>
      <c r="E73" s="11"/>
    </row>
    <row r="74" spans="1:5" ht="15">
      <c r="A74" s="11"/>
      <c r="B74" s="11"/>
      <c r="C74" s="11"/>
      <c r="D74" s="11"/>
      <c r="E74" s="11"/>
    </row>
    <row r="75" spans="1:5" ht="15">
      <c r="A75" s="11"/>
      <c r="B75" s="11"/>
      <c r="C75" s="11"/>
      <c r="D75" s="11"/>
      <c r="E75" s="11"/>
    </row>
    <row r="76" spans="1:5" ht="15">
      <c r="A76" s="11"/>
      <c r="B76" s="11"/>
      <c r="C76" s="11"/>
      <c r="D76" s="11"/>
      <c r="E76" s="11"/>
    </row>
    <row r="77" spans="1:5" ht="15">
      <c r="A77" s="11"/>
      <c r="B77" s="11"/>
      <c r="C77" s="11"/>
      <c r="D77" s="11"/>
      <c r="E77" s="11"/>
    </row>
    <row r="78" spans="1:5" ht="15">
      <c r="A78" s="11"/>
      <c r="B78" s="11"/>
      <c r="C78" s="11"/>
      <c r="D78" s="11"/>
      <c r="E78" s="11"/>
    </row>
    <row r="79" spans="1:5" ht="15">
      <c r="A79" s="11"/>
      <c r="B79" s="11"/>
      <c r="C79" s="11"/>
      <c r="D79" s="11"/>
      <c r="E79" s="11"/>
    </row>
    <row r="80" spans="1:5" ht="15">
      <c r="A80" s="11"/>
      <c r="B80" s="11"/>
      <c r="C80" s="11"/>
      <c r="D80" s="11"/>
      <c r="E80" s="11"/>
    </row>
    <row r="81" spans="1:5" ht="15">
      <c r="A81" s="11"/>
      <c r="B81" s="11"/>
      <c r="C81" s="11"/>
      <c r="D81" s="11"/>
      <c r="E81" s="11"/>
    </row>
    <row r="82" spans="1:5" ht="15">
      <c r="A82" s="11"/>
      <c r="B82" s="11"/>
      <c r="C82" s="11"/>
      <c r="D82" s="11"/>
      <c r="E82" s="11"/>
    </row>
    <row r="83" spans="1:5" ht="15">
      <c r="A83" s="11"/>
      <c r="B83" s="11"/>
      <c r="C83" s="11"/>
      <c r="D83" s="11"/>
      <c r="E83" s="11"/>
    </row>
    <row r="84" spans="1:5" ht="15">
      <c r="A84" s="11"/>
      <c r="B84" s="11"/>
      <c r="C84" s="11"/>
      <c r="D84" s="11"/>
      <c r="E84" s="11"/>
    </row>
    <row r="85" spans="1:5" ht="15">
      <c r="A85" s="11"/>
      <c r="B85" s="11"/>
      <c r="C85" s="11"/>
      <c r="D85" s="11"/>
      <c r="E85" s="11"/>
    </row>
    <row r="86" spans="1:5" ht="15">
      <c r="A86" s="11"/>
      <c r="B86" s="11"/>
      <c r="C86" s="11"/>
      <c r="D86" s="11"/>
      <c r="E86" s="1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6"/>
  <sheetViews>
    <sheetView workbookViewId="0" topLeftCell="A2">
      <selection activeCell="A12" sqref="A12:A21"/>
    </sheetView>
  </sheetViews>
  <sheetFormatPr defaultColWidth="9.140625" defaultRowHeight="15"/>
  <cols>
    <col min="1" max="2" width="9.140625" style="1" customWidth="1"/>
    <col min="3" max="3" width="31.57421875" style="1" customWidth="1"/>
    <col min="4" max="5" width="9.140625" style="1" customWidth="1"/>
    <col min="6" max="6" width="14.28125" style="1" customWidth="1"/>
    <col min="7" max="8" width="9.140625" style="1" customWidth="1"/>
    <col min="9" max="9" width="24.28125" style="1" customWidth="1"/>
    <col min="10" max="16" width="9.140625" style="1" customWidth="1"/>
    <col min="17" max="17" width="16.7109375" style="1" customWidth="1"/>
    <col min="18" max="16384" width="9.140625" style="1" customWidth="1"/>
  </cols>
  <sheetData>
    <row r="1" ht="15">
      <c r="B1" s="121" t="s">
        <v>500</v>
      </c>
    </row>
    <row r="2" ht="15">
      <c r="B2" s="126" t="s">
        <v>387</v>
      </c>
    </row>
    <row r="4" ht="15">
      <c r="B4" s="42"/>
    </row>
    <row r="5" spans="2:3" ht="15">
      <c r="B5" s="42" t="s">
        <v>525</v>
      </c>
      <c r="C5" s="42"/>
    </row>
    <row r="7" ht="15">
      <c r="B7" s="41" t="s">
        <v>544</v>
      </c>
    </row>
    <row r="10" spans="2:6" ht="15">
      <c r="B10" s="139" t="s">
        <v>1</v>
      </c>
      <c r="C10" s="139" t="s">
        <v>1</v>
      </c>
      <c r="D10" s="75">
        <v>2022</v>
      </c>
      <c r="E10" s="122"/>
      <c r="F10" s="122"/>
    </row>
    <row r="11" spans="2:6" ht="38.25">
      <c r="B11" s="37" t="s">
        <v>5</v>
      </c>
      <c r="C11" s="37" t="s">
        <v>6</v>
      </c>
      <c r="D11" s="37" t="s">
        <v>468</v>
      </c>
      <c r="E11" s="37" t="s">
        <v>466</v>
      </c>
      <c r="F11" s="123" t="s">
        <v>467</v>
      </c>
    </row>
    <row r="12" spans="1:6" ht="15">
      <c r="A12" s="1">
        <v>1</v>
      </c>
      <c r="B12" s="39" t="s">
        <v>164</v>
      </c>
      <c r="C12" s="39" t="s">
        <v>165</v>
      </c>
      <c r="D12" s="40">
        <v>2095</v>
      </c>
      <c r="E12" s="40">
        <v>401674</v>
      </c>
      <c r="F12" s="40">
        <f aca="true" t="shared" si="0" ref="F12:F43">D12/(E12/1000000)</f>
        <v>5215.672410960132</v>
      </c>
    </row>
    <row r="13" spans="1:6" ht="15">
      <c r="A13" s="1">
        <v>2</v>
      </c>
      <c r="B13" s="39" t="s">
        <v>44</v>
      </c>
      <c r="C13" s="39" t="s">
        <v>45</v>
      </c>
      <c r="D13" s="40">
        <v>7863</v>
      </c>
      <c r="E13" s="40">
        <v>1509227</v>
      </c>
      <c r="F13" s="40">
        <f t="shared" si="0"/>
        <v>5209.951849522968</v>
      </c>
    </row>
    <row r="14" spans="1:6" ht="15">
      <c r="A14" s="1">
        <v>3</v>
      </c>
      <c r="B14" s="39" t="s">
        <v>77</v>
      </c>
      <c r="C14" s="39" t="s">
        <v>78</v>
      </c>
      <c r="D14" s="113">
        <v>3752</v>
      </c>
      <c r="E14" s="40">
        <v>764102</v>
      </c>
      <c r="F14" s="40">
        <f t="shared" si="0"/>
        <v>4910.339195552427</v>
      </c>
    </row>
    <row r="15" spans="1:6" ht="15">
      <c r="A15" s="1">
        <v>4</v>
      </c>
      <c r="B15" s="39" t="s">
        <v>108</v>
      </c>
      <c r="C15" s="39" t="s">
        <v>109</v>
      </c>
      <c r="D15" s="113">
        <v>2692</v>
      </c>
      <c r="E15" s="40">
        <v>564513</v>
      </c>
      <c r="F15" s="40">
        <f t="shared" si="0"/>
        <v>4768.712146575897</v>
      </c>
    </row>
    <row r="16" spans="1:6" ht="15">
      <c r="A16" s="1">
        <v>5</v>
      </c>
      <c r="B16" s="39" t="s">
        <v>130</v>
      </c>
      <c r="C16" s="39" t="s">
        <v>131</v>
      </c>
      <c r="D16" s="113">
        <v>2623</v>
      </c>
      <c r="E16" s="40">
        <v>562606</v>
      </c>
      <c r="F16" s="40">
        <f t="shared" si="0"/>
        <v>4662.232539290373</v>
      </c>
    </row>
    <row r="17" spans="1:6" ht="15">
      <c r="A17" s="1">
        <v>6</v>
      </c>
      <c r="B17" s="39" t="s">
        <v>185</v>
      </c>
      <c r="C17" s="39" t="s">
        <v>115</v>
      </c>
      <c r="D17" s="113">
        <v>2035</v>
      </c>
      <c r="E17" s="40">
        <v>465701</v>
      </c>
      <c r="F17" s="40">
        <f t="shared" si="0"/>
        <v>4369.756560539918</v>
      </c>
    </row>
    <row r="18" spans="1:6" ht="15">
      <c r="A18" s="1">
        <v>7</v>
      </c>
      <c r="B18" s="39" t="s">
        <v>22</v>
      </c>
      <c r="C18" s="39" t="s">
        <v>23</v>
      </c>
      <c r="D18" s="40">
        <v>15111</v>
      </c>
      <c r="E18" s="40">
        <v>3663191</v>
      </c>
      <c r="F18" s="40">
        <f t="shared" si="0"/>
        <v>4125.092030418288</v>
      </c>
    </row>
    <row r="19" spans="1:6" ht="15">
      <c r="A19" s="1">
        <v>8</v>
      </c>
      <c r="B19" s="39" t="s">
        <v>48</v>
      </c>
      <c r="C19" s="39" t="s">
        <v>49</v>
      </c>
      <c r="D19" s="40">
        <v>6130</v>
      </c>
      <c r="E19" s="40">
        <v>1505140</v>
      </c>
      <c r="F19" s="40">
        <f t="shared" si="0"/>
        <v>4072.7108441739642</v>
      </c>
    </row>
    <row r="20" spans="1:6" ht="15">
      <c r="A20" s="1">
        <v>9</v>
      </c>
      <c r="B20" s="39" t="s">
        <v>56</v>
      </c>
      <c r="C20" s="39" t="s">
        <v>57</v>
      </c>
      <c r="D20" s="113">
        <v>5065</v>
      </c>
      <c r="E20" s="40">
        <v>1252922</v>
      </c>
      <c r="F20" s="40">
        <f t="shared" si="0"/>
        <v>4042.5501348048797</v>
      </c>
    </row>
    <row r="21" spans="1:6" ht="15">
      <c r="A21" s="1">
        <v>10</v>
      </c>
      <c r="B21" s="39" t="s">
        <v>54</v>
      </c>
      <c r="C21" s="39" t="s">
        <v>55</v>
      </c>
      <c r="D21" s="113">
        <v>6002</v>
      </c>
      <c r="E21" s="40">
        <v>1545469</v>
      </c>
      <c r="F21" s="40">
        <f t="shared" si="0"/>
        <v>3883.6107356407665</v>
      </c>
    </row>
    <row r="22" spans="2:6" ht="15">
      <c r="B22" s="39" t="s">
        <v>17</v>
      </c>
      <c r="C22" s="39" t="s">
        <v>18</v>
      </c>
      <c r="D22" s="113">
        <v>16679</v>
      </c>
      <c r="E22" s="40">
        <v>4425366</v>
      </c>
      <c r="F22" s="40">
        <f t="shared" si="0"/>
        <v>3768.9537995275414</v>
      </c>
    </row>
    <row r="23" spans="2:6" ht="15">
      <c r="B23" s="39" t="s">
        <v>42</v>
      </c>
      <c r="C23" s="39" t="s">
        <v>43</v>
      </c>
      <c r="D23" s="113">
        <v>6374</v>
      </c>
      <c r="E23" s="40">
        <v>1698796</v>
      </c>
      <c r="F23" s="40">
        <f t="shared" si="0"/>
        <v>3752.0691124773075</v>
      </c>
    </row>
    <row r="24" spans="2:6" ht="15">
      <c r="B24" s="39" t="s">
        <v>50</v>
      </c>
      <c r="C24" s="39" t="s">
        <v>51</v>
      </c>
      <c r="D24" s="40">
        <v>7088</v>
      </c>
      <c r="E24" s="40">
        <v>1890627</v>
      </c>
      <c r="F24" s="40">
        <f t="shared" si="0"/>
        <v>3749.0208274821</v>
      </c>
    </row>
    <row r="25" spans="2:6" ht="15">
      <c r="B25" s="39" t="s">
        <v>329</v>
      </c>
      <c r="C25" s="39" t="s">
        <v>443</v>
      </c>
      <c r="D25" s="40">
        <v>300</v>
      </c>
      <c r="E25" s="40">
        <v>83236</v>
      </c>
      <c r="F25" s="40">
        <f t="shared" si="0"/>
        <v>3604.209716949397</v>
      </c>
    </row>
    <row r="26" spans="2:6" ht="15">
      <c r="B26" s="39" t="s">
        <v>68</v>
      </c>
      <c r="C26" s="39" t="s">
        <v>69</v>
      </c>
      <c r="D26" s="113">
        <v>4350</v>
      </c>
      <c r="E26" s="40">
        <v>1210822</v>
      </c>
      <c r="F26" s="40">
        <f t="shared" si="0"/>
        <v>3592.6007290914763</v>
      </c>
    </row>
    <row r="27" spans="2:6" ht="15">
      <c r="B27" s="39" t="s">
        <v>39</v>
      </c>
      <c r="C27" s="39" t="s">
        <v>415</v>
      </c>
      <c r="D27" s="113">
        <v>7992</v>
      </c>
      <c r="E27" s="40">
        <v>2235752</v>
      </c>
      <c r="F27" s="40">
        <f t="shared" si="0"/>
        <v>3574.6361850509356</v>
      </c>
    </row>
    <row r="28" spans="2:6" ht="15">
      <c r="B28" s="39" t="s">
        <v>13</v>
      </c>
      <c r="C28" s="39" t="s">
        <v>14</v>
      </c>
      <c r="D28" s="40">
        <v>20275</v>
      </c>
      <c r="E28" s="40">
        <v>5714882</v>
      </c>
      <c r="F28" s="40">
        <f t="shared" si="0"/>
        <v>3547.7547917874767</v>
      </c>
    </row>
    <row r="29" spans="2:6" ht="15">
      <c r="B29" s="39" t="s">
        <v>274</v>
      </c>
      <c r="C29" s="39" t="s">
        <v>412</v>
      </c>
      <c r="D29" s="40">
        <v>875</v>
      </c>
      <c r="E29" s="40">
        <v>251182</v>
      </c>
      <c r="F29" s="40">
        <f t="shared" si="0"/>
        <v>3483.5298707709944</v>
      </c>
    </row>
    <row r="30" spans="2:6" ht="15">
      <c r="B30" s="39" t="s">
        <v>79</v>
      </c>
      <c r="C30" s="39" t="s">
        <v>417</v>
      </c>
      <c r="D30" s="40">
        <v>4172</v>
      </c>
      <c r="E30" s="40">
        <v>1228655</v>
      </c>
      <c r="F30" s="40">
        <f t="shared" si="0"/>
        <v>3395.5829748790343</v>
      </c>
    </row>
    <row r="31" spans="2:6" ht="15">
      <c r="B31" s="39" t="s">
        <v>27</v>
      </c>
      <c r="C31" s="39" t="s">
        <v>28</v>
      </c>
      <c r="D31" s="40">
        <v>12016</v>
      </c>
      <c r="E31" s="40">
        <v>3587882</v>
      </c>
      <c r="F31" s="40">
        <f t="shared" si="0"/>
        <v>3349.0510557482103</v>
      </c>
    </row>
    <row r="32" spans="2:6" ht="15">
      <c r="B32" s="39" t="s">
        <v>199</v>
      </c>
      <c r="C32" s="39" t="s">
        <v>437</v>
      </c>
      <c r="D32" s="40">
        <v>1775</v>
      </c>
      <c r="E32" s="40">
        <v>532616</v>
      </c>
      <c r="F32" s="40">
        <f t="shared" si="0"/>
        <v>3332.607356895024</v>
      </c>
    </row>
    <row r="33" spans="2:6" ht="15">
      <c r="B33" s="39" t="s">
        <v>66</v>
      </c>
      <c r="C33" s="39" t="s">
        <v>67</v>
      </c>
      <c r="D33" s="113">
        <v>4951</v>
      </c>
      <c r="E33" s="40">
        <v>1487150</v>
      </c>
      <c r="F33" s="40">
        <f t="shared" si="0"/>
        <v>3329.1866993914537</v>
      </c>
    </row>
    <row r="34" spans="2:6" ht="15">
      <c r="B34" s="39" t="s">
        <v>152</v>
      </c>
      <c r="C34" s="39" t="s">
        <v>153</v>
      </c>
      <c r="D34" s="113">
        <v>2254</v>
      </c>
      <c r="E34" s="40">
        <v>705410</v>
      </c>
      <c r="F34" s="40">
        <f t="shared" si="0"/>
        <v>3195.3048581675907</v>
      </c>
    </row>
    <row r="35" spans="2:6" ht="15">
      <c r="B35" s="39" t="s">
        <v>125</v>
      </c>
      <c r="C35" s="39" t="s">
        <v>421</v>
      </c>
      <c r="D35" s="113">
        <v>2825</v>
      </c>
      <c r="E35" s="40">
        <v>888913</v>
      </c>
      <c r="F35" s="40">
        <f t="shared" si="0"/>
        <v>3178.038795697667</v>
      </c>
    </row>
    <row r="36" spans="2:6" ht="15">
      <c r="B36" s="39" t="s">
        <v>87</v>
      </c>
      <c r="C36" s="39" t="s">
        <v>88</v>
      </c>
      <c r="D36" s="40">
        <v>4097</v>
      </c>
      <c r="E36" s="40">
        <v>1296210</v>
      </c>
      <c r="F36" s="40">
        <f t="shared" si="0"/>
        <v>3160.7532730036028</v>
      </c>
    </row>
    <row r="37" spans="2:6" ht="15">
      <c r="B37" s="39" t="s">
        <v>334</v>
      </c>
      <c r="C37" s="39" t="s">
        <v>444</v>
      </c>
      <c r="D37" s="40">
        <v>257</v>
      </c>
      <c r="E37" s="40">
        <v>82513</v>
      </c>
      <c r="F37" s="40">
        <f t="shared" si="0"/>
        <v>3114.6607201289494</v>
      </c>
    </row>
    <row r="38" spans="2:6" ht="15">
      <c r="B38" s="39" t="s">
        <v>9</v>
      </c>
      <c r="C38" s="39" t="s">
        <v>10</v>
      </c>
      <c r="D38" s="113">
        <v>23059</v>
      </c>
      <c r="E38" s="40">
        <v>7679192</v>
      </c>
      <c r="F38" s="40">
        <f t="shared" si="0"/>
        <v>3002.7898768516275</v>
      </c>
    </row>
    <row r="39" spans="2:6" ht="15">
      <c r="B39" s="39" t="s">
        <v>98</v>
      </c>
      <c r="C39" s="39" t="s">
        <v>99</v>
      </c>
      <c r="D39" s="113">
        <v>3335</v>
      </c>
      <c r="E39" s="40">
        <v>1116087</v>
      </c>
      <c r="F39" s="40">
        <f t="shared" si="0"/>
        <v>2988.118309773342</v>
      </c>
    </row>
    <row r="40" spans="2:6" ht="15">
      <c r="B40" s="39" t="s">
        <v>271</v>
      </c>
      <c r="C40" s="39" t="s">
        <v>441</v>
      </c>
      <c r="D40" s="113">
        <v>876</v>
      </c>
      <c r="E40" s="40">
        <v>294400</v>
      </c>
      <c r="F40" s="40">
        <f t="shared" si="0"/>
        <v>2975.5434782608695</v>
      </c>
    </row>
    <row r="41" spans="2:6" ht="15">
      <c r="B41" s="39" t="s">
        <v>38</v>
      </c>
      <c r="C41" s="39" t="s">
        <v>19</v>
      </c>
      <c r="D41" s="113">
        <v>8491</v>
      </c>
      <c r="E41" s="40">
        <v>2869627</v>
      </c>
      <c r="F41" s="40">
        <f t="shared" si="0"/>
        <v>2958.921142016018</v>
      </c>
    </row>
    <row r="42" spans="2:6" ht="15">
      <c r="B42" s="39" t="s">
        <v>7</v>
      </c>
      <c r="C42" s="39" t="s">
        <v>8</v>
      </c>
      <c r="D42" s="40">
        <v>28786</v>
      </c>
      <c r="E42" s="40">
        <v>9943004</v>
      </c>
      <c r="F42" s="40">
        <f t="shared" si="0"/>
        <v>2895.1009171876026</v>
      </c>
    </row>
    <row r="43" spans="2:6" ht="15">
      <c r="B43" s="39" t="s">
        <v>106</v>
      </c>
      <c r="C43" s="39" t="s">
        <v>107</v>
      </c>
      <c r="D43" s="40">
        <v>3142</v>
      </c>
      <c r="E43" s="40">
        <v>1103787</v>
      </c>
      <c r="F43" s="40">
        <f t="shared" si="0"/>
        <v>2846.5636939010874</v>
      </c>
    </row>
    <row r="44" spans="2:6" ht="15">
      <c r="B44" s="39" t="s">
        <v>277</v>
      </c>
      <c r="C44" s="39" t="s">
        <v>442</v>
      </c>
      <c r="D44" s="113">
        <v>846</v>
      </c>
      <c r="E44" s="40">
        <v>297583</v>
      </c>
      <c r="F44" s="40">
        <f aca="true" t="shared" si="1" ref="F44:F75">D44/(E44/1000000)</f>
        <v>2842.904332572761</v>
      </c>
    </row>
    <row r="45" spans="2:6" ht="15">
      <c r="B45" s="39" t="s">
        <v>207</v>
      </c>
      <c r="C45" s="39" t="s">
        <v>208</v>
      </c>
      <c r="D45" s="113">
        <v>1427</v>
      </c>
      <c r="E45" s="40">
        <v>503408</v>
      </c>
      <c r="F45" s="40">
        <f t="shared" si="1"/>
        <v>2834.678829100849</v>
      </c>
    </row>
    <row r="46" spans="2:6" ht="15">
      <c r="B46" s="39" t="s">
        <v>134</v>
      </c>
      <c r="C46" s="39" t="s">
        <v>135</v>
      </c>
      <c r="D46" s="113">
        <v>2841</v>
      </c>
      <c r="E46" s="40">
        <v>1003393</v>
      </c>
      <c r="F46" s="40">
        <f t="shared" si="1"/>
        <v>2831.39308326847</v>
      </c>
    </row>
    <row r="47" spans="2:6" ht="15">
      <c r="B47" s="39" t="s">
        <v>59</v>
      </c>
      <c r="C47" s="39" t="s">
        <v>26</v>
      </c>
      <c r="D47" s="113">
        <v>5292</v>
      </c>
      <c r="E47" s="40">
        <v>1931593</v>
      </c>
      <c r="F47" s="40">
        <f t="shared" si="1"/>
        <v>2739.7075885033755</v>
      </c>
    </row>
    <row r="48" spans="2:6" ht="15">
      <c r="B48" s="39" t="s">
        <v>126</v>
      </c>
      <c r="C48" s="39" t="s">
        <v>127</v>
      </c>
      <c r="D48" s="113">
        <v>3265</v>
      </c>
      <c r="E48" s="40">
        <v>1194647</v>
      </c>
      <c r="F48" s="40">
        <f t="shared" si="1"/>
        <v>2733.024901916633</v>
      </c>
    </row>
    <row r="49" spans="2:6" ht="15">
      <c r="B49" s="39" t="s">
        <v>24</v>
      </c>
      <c r="C49" s="39" t="s">
        <v>25</v>
      </c>
      <c r="D49" s="113">
        <v>13220</v>
      </c>
      <c r="E49" s="40">
        <v>4847745</v>
      </c>
      <c r="F49" s="40">
        <f t="shared" si="1"/>
        <v>2727.0411294323444</v>
      </c>
    </row>
    <row r="50" spans="2:6" ht="15">
      <c r="B50" s="39" t="s">
        <v>110</v>
      </c>
      <c r="C50" s="39" t="s">
        <v>111</v>
      </c>
      <c r="D50" s="40">
        <v>3116</v>
      </c>
      <c r="E50" s="40">
        <v>1173956</v>
      </c>
      <c r="F50" s="40">
        <f t="shared" si="1"/>
        <v>2654.2732436309366</v>
      </c>
    </row>
    <row r="51" spans="2:6" ht="15">
      <c r="B51" s="39" t="s">
        <v>332</v>
      </c>
      <c r="C51" s="39" t="s">
        <v>333</v>
      </c>
      <c r="D51" s="113">
        <v>327</v>
      </c>
      <c r="E51" s="40">
        <v>123360</v>
      </c>
      <c r="F51" s="40">
        <f t="shared" si="1"/>
        <v>2650.7782101167318</v>
      </c>
    </row>
    <row r="52" spans="2:6" ht="15">
      <c r="B52" s="39" t="s">
        <v>170</v>
      </c>
      <c r="C52" s="39" t="s">
        <v>171</v>
      </c>
      <c r="D52" s="40">
        <v>2252</v>
      </c>
      <c r="E52" s="40">
        <v>858812</v>
      </c>
      <c r="F52" s="40">
        <f t="shared" si="1"/>
        <v>2622.226983321146</v>
      </c>
    </row>
    <row r="53" spans="2:6" ht="15">
      <c r="B53" s="39" t="s">
        <v>298</v>
      </c>
      <c r="C53" s="39" t="s">
        <v>413</v>
      </c>
      <c r="D53" s="113">
        <v>613</v>
      </c>
      <c r="E53" s="40">
        <v>236488</v>
      </c>
      <c r="F53" s="40">
        <f t="shared" si="1"/>
        <v>2592.0976962890295</v>
      </c>
    </row>
    <row r="54" spans="2:6" ht="15">
      <c r="B54" s="39" t="s">
        <v>91</v>
      </c>
      <c r="C54" s="39" t="s">
        <v>92</v>
      </c>
      <c r="D54" s="113">
        <v>3465</v>
      </c>
      <c r="E54" s="40">
        <v>1354667</v>
      </c>
      <c r="F54" s="40">
        <f t="shared" si="1"/>
        <v>2557.824173763737</v>
      </c>
    </row>
    <row r="55" spans="2:6" ht="15">
      <c r="B55" s="39" t="s">
        <v>337</v>
      </c>
      <c r="C55" s="39" t="s">
        <v>422</v>
      </c>
      <c r="D55" s="40">
        <v>2578</v>
      </c>
      <c r="E55" s="40">
        <v>1013572</v>
      </c>
      <c r="F55" s="40">
        <f t="shared" si="1"/>
        <v>2543.4798909204283</v>
      </c>
    </row>
    <row r="56" spans="2:6" ht="15">
      <c r="B56" s="39" t="s">
        <v>138</v>
      </c>
      <c r="C56" s="39" t="s">
        <v>139</v>
      </c>
      <c r="D56" s="40">
        <v>3078</v>
      </c>
      <c r="E56" s="40">
        <v>1223980</v>
      </c>
      <c r="F56" s="40">
        <f t="shared" si="1"/>
        <v>2514.746972989755</v>
      </c>
    </row>
    <row r="57" spans="2:6" ht="15">
      <c r="B57" s="39" t="s">
        <v>243</v>
      </c>
      <c r="C57" s="39" t="s">
        <v>439</v>
      </c>
      <c r="D57" s="113">
        <v>1346</v>
      </c>
      <c r="E57" s="40">
        <v>540958</v>
      </c>
      <c r="F57" s="40">
        <f t="shared" si="1"/>
        <v>2488.1783798372517</v>
      </c>
    </row>
    <row r="58" spans="2:6" ht="15">
      <c r="B58" s="39" t="s">
        <v>40</v>
      </c>
      <c r="C58" s="39" t="s">
        <v>41</v>
      </c>
      <c r="D58" s="113">
        <v>9209</v>
      </c>
      <c r="E58" s="40">
        <v>3753944</v>
      </c>
      <c r="F58" s="40">
        <f t="shared" si="1"/>
        <v>2453.1532702672175</v>
      </c>
    </row>
    <row r="59" spans="2:6" ht="15">
      <c r="B59" s="39" t="s">
        <v>256</v>
      </c>
      <c r="C59" s="39" t="s">
        <v>440</v>
      </c>
      <c r="D59" s="40">
        <v>987</v>
      </c>
      <c r="E59" s="40">
        <v>410619</v>
      </c>
      <c r="F59" s="40">
        <f t="shared" si="1"/>
        <v>2403.688090419586</v>
      </c>
    </row>
    <row r="60" spans="2:6" ht="15">
      <c r="B60" s="39" t="s">
        <v>272</v>
      </c>
      <c r="C60" s="39" t="s">
        <v>273</v>
      </c>
      <c r="D60" s="40">
        <v>904</v>
      </c>
      <c r="E60" s="40">
        <v>376248</v>
      </c>
      <c r="F60" s="40">
        <f t="shared" si="1"/>
        <v>2402.6705789798216</v>
      </c>
    </row>
    <row r="61" spans="2:6" ht="15">
      <c r="B61" s="39" t="s">
        <v>33</v>
      </c>
      <c r="C61" s="39" t="s">
        <v>34</v>
      </c>
      <c r="D61" s="40">
        <v>10148</v>
      </c>
      <c r="E61" s="40">
        <v>4256350</v>
      </c>
      <c r="F61" s="40">
        <f t="shared" si="1"/>
        <v>2384.2024269620683</v>
      </c>
    </row>
    <row r="62" spans="2:6" ht="15">
      <c r="B62" s="39" t="s">
        <v>31</v>
      </c>
      <c r="C62" s="39" t="s">
        <v>32</v>
      </c>
      <c r="D62" s="113">
        <v>9286</v>
      </c>
      <c r="E62" s="40">
        <v>3922941</v>
      </c>
      <c r="F62" s="40">
        <f t="shared" si="1"/>
        <v>2367.10162095224</v>
      </c>
    </row>
    <row r="63" spans="2:6" ht="15">
      <c r="B63" s="39" t="s">
        <v>93</v>
      </c>
      <c r="C63" s="39" t="s">
        <v>420</v>
      </c>
      <c r="D63" s="113">
        <v>2875</v>
      </c>
      <c r="E63" s="40">
        <v>1215754</v>
      </c>
      <c r="F63" s="40">
        <f t="shared" si="1"/>
        <v>2364.787613283608</v>
      </c>
    </row>
    <row r="64" spans="2:6" ht="15">
      <c r="B64" s="39" t="s">
        <v>158</v>
      </c>
      <c r="C64" s="39" t="s">
        <v>159</v>
      </c>
      <c r="D64" s="40">
        <v>1968</v>
      </c>
      <c r="E64" s="40">
        <v>833178</v>
      </c>
      <c r="F64" s="40">
        <f t="shared" si="1"/>
        <v>2362.040284308995</v>
      </c>
    </row>
    <row r="65" spans="2:6" ht="15">
      <c r="B65" s="39" t="s">
        <v>72</v>
      </c>
      <c r="C65" s="39" t="s">
        <v>37</v>
      </c>
      <c r="D65" s="113">
        <v>3667</v>
      </c>
      <c r="E65" s="40">
        <v>1564662</v>
      </c>
      <c r="F65" s="40">
        <f t="shared" si="1"/>
        <v>2343.6371561397923</v>
      </c>
    </row>
    <row r="66" spans="2:6" ht="15">
      <c r="B66" s="39" t="s">
        <v>432</v>
      </c>
      <c r="C66" s="39" t="s">
        <v>433</v>
      </c>
      <c r="D66" s="40">
        <v>1747</v>
      </c>
      <c r="E66" s="40">
        <v>766824</v>
      </c>
      <c r="F66" s="40">
        <f t="shared" si="1"/>
        <v>2278.2281201423016</v>
      </c>
    </row>
    <row r="67" spans="2:6" ht="15">
      <c r="B67" s="39" t="s">
        <v>62</v>
      </c>
      <c r="C67" s="39" t="s">
        <v>63</v>
      </c>
      <c r="D67" s="40">
        <v>4298</v>
      </c>
      <c r="E67" s="40">
        <v>1907491</v>
      </c>
      <c r="F67" s="40">
        <f t="shared" si="1"/>
        <v>2253.221640364227</v>
      </c>
    </row>
    <row r="68" spans="2:6" ht="15">
      <c r="B68" s="39" t="s">
        <v>20</v>
      </c>
      <c r="C68" s="39" t="s">
        <v>21</v>
      </c>
      <c r="D68" s="113">
        <v>15086</v>
      </c>
      <c r="E68" s="40">
        <v>6769373</v>
      </c>
      <c r="F68" s="40">
        <f t="shared" si="1"/>
        <v>2228.5668111359796</v>
      </c>
    </row>
    <row r="69" spans="2:6" ht="15">
      <c r="B69" s="39" t="s">
        <v>136</v>
      </c>
      <c r="C69" s="39" t="s">
        <v>137</v>
      </c>
      <c r="D69" s="113">
        <v>2824</v>
      </c>
      <c r="E69" s="40">
        <v>1275950</v>
      </c>
      <c r="F69" s="40">
        <f t="shared" si="1"/>
        <v>2213.252870410283</v>
      </c>
    </row>
    <row r="70" spans="2:6" ht="15">
      <c r="B70" s="39" t="s">
        <v>29</v>
      </c>
      <c r="C70" s="39" t="s">
        <v>30</v>
      </c>
      <c r="D70" s="40">
        <v>10444</v>
      </c>
      <c r="E70" s="40">
        <v>4833329</v>
      </c>
      <c r="F70" s="40">
        <f t="shared" si="1"/>
        <v>2160.8295235023315</v>
      </c>
    </row>
    <row r="71" spans="2:6" ht="15">
      <c r="B71" s="39" t="s">
        <v>112</v>
      </c>
      <c r="C71" s="39" t="s">
        <v>113</v>
      </c>
      <c r="D71" s="113">
        <v>3313</v>
      </c>
      <c r="E71" s="40">
        <v>1587413</v>
      </c>
      <c r="F71" s="40">
        <f t="shared" si="1"/>
        <v>2087.0435104160038</v>
      </c>
    </row>
    <row r="72" spans="2:6" ht="15">
      <c r="B72" s="39" t="s">
        <v>288</v>
      </c>
      <c r="C72" s="39" t="s">
        <v>289</v>
      </c>
      <c r="D72" s="113">
        <v>731</v>
      </c>
      <c r="E72" s="40">
        <v>352181</v>
      </c>
      <c r="F72" s="40">
        <f t="shared" si="1"/>
        <v>2075.6372433493</v>
      </c>
    </row>
    <row r="73" spans="2:6" ht="15">
      <c r="B73" s="39" t="s">
        <v>303</v>
      </c>
      <c r="C73" s="39" t="s">
        <v>304</v>
      </c>
      <c r="D73" s="40">
        <v>654</v>
      </c>
      <c r="E73" s="40">
        <v>315916</v>
      </c>
      <c r="F73" s="40">
        <f t="shared" si="1"/>
        <v>2070.170551665633</v>
      </c>
    </row>
    <row r="74" spans="2:6" ht="15">
      <c r="B74" s="39" t="s">
        <v>148</v>
      </c>
      <c r="C74" s="39" t="s">
        <v>149</v>
      </c>
      <c r="D74" s="40">
        <v>3136</v>
      </c>
      <c r="E74" s="40">
        <v>1522516</v>
      </c>
      <c r="F74" s="40">
        <f t="shared" si="1"/>
        <v>2059.748468981607</v>
      </c>
    </row>
    <row r="75" spans="2:6" ht="15">
      <c r="B75" s="39" t="s">
        <v>64</v>
      </c>
      <c r="C75" s="39" t="s">
        <v>65</v>
      </c>
      <c r="D75" s="113">
        <v>4458</v>
      </c>
      <c r="E75" s="40">
        <v>2176918</v>
      </c>
      <c r="F75" s="40">
        <f t="shared" si="1"/>
        <v>2047.8492988711562</v>
      </c>
    </row>
    <row r="76" spans="2:6" ht="15">
      <c r="B76" s="39" t="s">
        <v>85</v>
      </c>
      <c r="C76" s="39" t="s">
        <v>86</v>
      </c>
      <c r="D76" s="113">
        <v>3445</v>
      </c>
      <c r="E76" s="40">
        <v>1685625</v>
      </c>
      <c r="F76" s="40">
        <f aca="true" t="shared" si="2" ref="F76:F107">D76/(E76/1000000)</f>
        <v>2043.7523173896923</v>
      </c>
    </row>
    <row r="77" spans="2:6" ht="15">
      <c r="B77" s="39" t="s">
        <v>84</v>
      </c>
      <c r="C77" s="39" t="s">
        <v>419</v>
      </c>
      <c r="D77" s="113">
        <v>3041</v>
      </c>
      <c r="E77" s="40">
        <v>1494671</v>
      </c>
      <c r="F77" s="40">
        <f t="shared" si="2"/>
        <v>2034.5614519850856</v>
      </c>
    </row>
    <row r="78" spans="2:6" ht="15">
      <c r="B78" s="39" t="s">
        <v>434</v>
      </c>
      <c r="C78" s="39" t="s">
        <v>410</v>
      </c>
      <c r="D78" s="113">
        <v>1583</v>
      </c>
      <c r="E78" s="40">
        <v>785699</v>
      </c>
      <c r="F78" s="40">
        <f t="shared" si="2"/>
        <v>2014.7664690931258</v>
      </c>
    </row>
    <row r="79" spans="2:6" ht="15">
      <c r="B79" s="39" t="s">
        <v>128</v>
      </c>
      <c r="C79" s="39" t="s">
        <v>129</v>
      </c>
      <c r="D79" s="113">
        <v>2391</v>
      </c>
      <c r="E79" s="40">
        <v>1203715</v>
      </c>
      <c r="F79" s="40">
        <f t="shared" si="2"/>
        <v>1986.350589632928</v>
      </c>
    </row>
    <row r="80" spans="2:6" ht="15">
      <c r="B80" s="39" t="s">
        <v>89</v>
      </c>
      <c r="C80" s="39" t="s">
        <v>418</v>
      </c>
      <c r="D80" s="113">
        <v>3348</v>
      </c>
      <c r="E80" s="40">
        <v>1688593</v>
      </c>
      <c r="F80" s="40">
        <f t="shared" si="2"/>
        <v>1982.715787640953</v>
      </c>
    </row>
    <row r="81" spans="2:6" ht="15">
      <c r="B81" s="39" t="s">
        <v>15</v>
      </c>
      <c r="C81" s="39" t="s">
        <v>16</v>
      </c>
      <c r="D81" s="113">
        <v>16696</v>
      </c>
      <c r="E81" s="40">
        <v>8519106</v>
      </c>
      <c r="F81" s="40">
        <f t="shared" si="2"/>
        <v>1959.8300572853534</v>
      </c>
    </row>
    <row r="82" spans="2:6" ht="15">
      <c r="B82" s="39" t="s">
        <v>80</v>
      </c>
      <c r="C82" s="39" t="s">
        <v>81</v>
      </c>
      <c r="D82" s="113">
        <v>4401</v>
      </c>
      <c r="E82" s="40">
        <v>2268268</v>
      </c>
      <c r="F82" s="40">
        <f t="shared" si="2"/>
        <v>1940.2469196761583</v>
      </c>
    </row>
    <row r="83" spans="2:6" ht="15">
      <c r="B83" s="39" t="s">
        <v>124</v>
      </c>
      <c r="C83" s="39" t="s">
        <v>425</v>
      </c>
      <c r="D83" s="113">
        <v>2688</v>
      </c>
      <c r="E83" s="40">
        <v>1386824</v>
      </c>
      <c r="F83" s="40">
        <f t="shared" si="2"/>
        <v>1938.2416225851298</v>
      </c>
    </row>
    <row r="84" spans="2:6" ht="15">
      <c r="B84" s="39" t="s">
        <v>151</v>
      </c>
      <c r="C84" s="39" t="s">
        <v>428</v>
      </c>
      <c r="D84" s="40">
        <v>2071</v>
      </c>
      <c r="E84" s="40">
        <v>1082108</v>
      </c>
      <c r="F84" s="40">
        <f t="shared" si="2"/>
        <v>1913.8570272098532</v>
      </c>
    </row>
    <row r="85" spans="2:6" ht="15">
      <c r="B85" s="39" t="s">
        <v>73</v>
      </c>
      <c r="C85" s="39" t="s">
        <v>74</v>
      </c>
      <c r="D85" s="113">
        <v>4205</v>
      </c>
      <c r="E85" s="40">
        <v>2252237</v>
      </c>
      <c r="F85" s="40">
        <f t="shared" si="2"/>
        <v>1867.032643545062</v>
      </c>
    </row>
    <row r="86" spans="2:6" ht="15">
      <c r="B86" s="39" t="s">
        <v>140</v>
      </c>
      <c r="C86" s="39" t="s">
        <v>427</v>
      </c>
      <c r="D86" s="113">
        <v>2229</v>
      </c>
      <c r="E86" s="40">
        <v>1195362</v>
      </c>
      <c r="F86" s="40">
        <f t="shared" si="2"/>
        <v>1864.707092914113</v>
      </c>
    </row>
    <row r="87" spans="2:6" ht="15">
      <c r="B87" s="39" t="s">
        <v>90</v>
      </c>
      <c r="C87" s="39" t="s">
        <v>47</v>
      </c>
      <c r="D87" s="40">
        <v>3132</v>
      </c>
      <c r="E87" s="40">
        <v>1706851</v>
      </c>
      <c r="F87" s="40">
        <f t="shared" si="2"/>
        <v>1834.9580601938894</v>
      </c>
    </row>
    <row r="88" spans="2:6" ht="15">
      <c r="B88" s="39" t="s">
        <v>46</v>
      </c>
      <c r="C88" s="39" t="s">
        <v>414</v>
      </c>
      <c r="D88" s="40">
        <v>9084</v>
      </c>
      <c r="E88" s="40">
        <v>5072550</v>
      </c>
      <c r="F88" s="40">
        <f t="shared" si="2"/>
        <v>1790.8152704261172</v>
      </c>
    </row>
    <row r="89" spans="2:6" ht="15">
      <c r="B89" s="39" t="s">
        <v>183</v>
      </c>
      <c r="C89" s="39" t="s">
        <v>184</v>
      </c>
      <c r="D89" s="113">
        <v>1762</v>
      </c>
      <c r="E89" s="40">
        <v>1006234</v>
      </c>
      <c r="F89" s="40">
        <f t="shared" si="2"/>
        <v>1751.0837439402762</v>
      </c>
    </row>
    <row r="90" spans="2:6" ht="15">
      <c r="B90" s="39" t="s">
        <v>35</v>
      </c>
      <c r="C90" s="39" t="s">
        <v>36</v>
      </c>
      <c r="D90" s="113">
        <v>9821</v>
      </c>
      <c r="E90" s="40">
        <v>5624420</v>
      </c>
      <c r="F90" s="40">
        <f t="shared" si="2"/>
        <v>1746.135601537581</v>
      </c>
    </row>
    <row r="91" spans="2:6" ht="15">
      <c r="B91" s="39" t="s">
        <v>313</v>
      </c>
      <c r="C91" s="39" t="s">
        <v>314</v>
      </c>
      <c r="D91" s="40">
        <v>608</v>
      </c>
      <c r="E91" s="40">
        <v>348830</v>
      </c>
      <c r="F91" s="40">
        <f t="shared" si="2"/>
        <v>1742.9693546999972</v>
      </c>
    </row>
    <row r="92" spans="2:6" ht="15">
      <c r="B92" s="39" t="s">
        <v>252</v>
      </c>
      <c r="C92" s="39" t="s">
        <v>253</v>
      </c>
      <c r="D92" s="40">
        <v>1009</v>
      </c>
      <c r="E92" s="40">
        <v>584368</v>
      </c>
      <c r="F92" s="40">
        <f t="shared" si="2"/>
        <v>1726.6516989294416</v>
      </c>
    </row>
    <row r="93" spans="2:6" ht="15">
      <c r="B93" s="39" t="s">
        <v>172</v>
      </c>
      <c r="C93" s="39" t="s">
        <v>173</v>
      </c>
      <c r="D93" s="113">
        <v>2251</v>
      </c>
      <c r="E93" s="40">
        <v>1314159</v>
      </c>
      <c r="F93" s="40">
        <f t="shared" si="2"/>
        <v>1712.8825355227182</v>
      </c>
    </row>
    <row r="94" spans="2:6" ht="15">
      <c r="B94" s="39" t="s">
        <v>192</v>
      </c>
      <c r="C94" s="39" t="s">
        <v>436</v>
      </c>
      <c r="D94" s="40">
        <v>1694</v>
      </c>
      <c r="E94" s="40">
        <v>997119</v>
      </c>
      <c r="F94" s="40">
        <f t="shared" si="2"/>
        <v>1698.8945150979973</v>
      </c>
    </row>
    <row r="95" spans="2:6" ht="15">
      <c r="B95" s="39" t="s">
        <v>265</v>
      </c>
      <c r="C95" s="39" t="s">
        <v>411</v>
      </c>
      <c r="D95" s="113">
        <v>1094</v>
      </c>
      <c r="E95" s="40">
        <v>645397</v>
      </c>
      <c r="F95" s="40">
        <f t="shared" si="2"/>
        <v>1695.0807022654274</v>
      </c>
    </row>
    <row r="96" spans="2:6" ht="15">
      <c r="B96" s="39" t="s">
        <v>280</v>
      </c>
      <c r="C96" s="39" t="s">
        <v>281</v>
      </c>
      <c r="D96" s="113">
        <v>914</v>
      </c>
      <c r="E96" s="40">
        <v>541168</v>
      </c>
      <c r="F96" s="40">
        <f t="shared" si="2"/>
        <v>1688.9394790527156</v>
      </c>
    </row>
    <row r="97" spans="2:6" ht="15">
      <c r="B97" s="39" t="s">
        <v>75</v>
      </c>
      <c r="C97" s="39" t="s">
        <v>76</v>
      </c>
      <c r="D97" s="40">
        <v>4493</v>
      </c>
      <c r="E97" s="40">
        <v>2691456</v>
      </c>
      <c r="F97" s="40">
        <f t="shared" si="2"/>
        <v>1669.3566604841394</v>
      </c>
    </row>
    <row r="98" spans="2:6" ht="15">
      <c r="B98" s="39" t="s">
        <v>513</v>
      </c>
      <c r="C98" s="39" t="s">
        <v>514</v>
      </c>
      <c r="D98" s="40">
        <v>2601</v>
      </c>
      <c r="E98" s="40">
        <v>1561362</v>
      </c>
      <c r="F98" s="40">
        <f t="shared" si="2"/>
        <v>1665.8532742567068</v>
      </c>
    </row>
    <row r="99" spans="2:6" ht="15">
      <c r="B99" s="39" t="s">
        <v>156</v>
      </c>
      <c r="C99" s="39" t="s">
        <v>157</v>
      </c>
      <c r="D99" s="113">
        <v>1896</v>
      </c>
      <c r="E99" s="40">
        <v>1191939</v>
      </c>
      <c r="F99" s="40">
        <f t="shared" si="2"/>
        <v>1590.685429371805</v>
      </c>
    </row>
    <row r="100" spans="2:6" ht="15">
      <c r="B100" s="39" t="s">
        <v>282</v>
      </c>
      <c r="C100" s="39" t="s">
        <v>283</v>
      </c>
      <c r="D100" s="113">
        <v>932</v>
      </c>
      <c r="E100" s="40">
        <v>590170</v>
      </c>
      <c r="F100" s="40">
        <f t="shared" si="2"/>
        <v>1579.2059914939764</v>
      </c>
    </row>
    <row r="101" spans="2:6" ht="15">
      <c r="B101" s="39" t="s">
        <v>94</v>
      </c>
      <c r="C101" s="39" t="s">
        <v>95</v>
      </c>
      <c r="D101" s="113">
        <v>3625</v>
      </c>
      <c r="E101" s="40">
        <v>2361624</v>
      </c>
      <c r="F101" s="40">
        <f t="shared" si="2"/>
        <v>1534.9606880688882</v>
      </c>
    </row>
    <row r="102" spans="2:6" ht="15">
      <c r="B102" s="39" t="s">
        <v>141</v>
      </c>
      <c r="C102" s="39" t="s">
        <v>142</v>
      </c>
      <c r="D102" s="113">
        <v>2847</v>
      </c>
      <c r="E102" s="40">
        <v>1855454</v>
      </c>
      <c r="F102" s="40">
        <f t="shared" si="2"/>
        <v>1534.3953555302369</v>
      </c>
    </row>
    <row r="103" spans="2:6" ht="15">
      <c r="B103" s="39" t="s">
        <v>176</v>
      </c>
      <c r="C103" s="39" t="s">
        <v>430</v>
      </c>
      <c r="D103" s="113">
        <v>1855</v>
      </c>
      <c r="E103" s="40">
        <v>1213595</v>
      </c>
      <c r="F103" s="40">
        <f t="shared" si="2"/>
        <v>1528.5165149823458</v>
      </c>
    </row>
    <row r="104" spans="2:6" ht="15">
      <c r="B104" s="39" t="s">
        <v>315</v>
      </c>
      <c r="C104" s="39" t="s">
        <v>316</v>
      </c>
      <c r="D104" s="113">
        <v>442</v>
      </c>
      <c r="E104" s="40">
        <v>292150</v>
      </c>
      <c r="F104" s="40">
        <f t="shared" si="2"/>
        <v>1512.9214444634604</v>
      </c>
    </row>
    <row r="105" spans="2:6" ht="15">
      <c r="B105" s="39" t="s">
        <v>102</v>
      </c>
      <c r="C105" s="39" t="s">
        <v>103</v>
      </c>
      <c r="D105" s="113">
        <v>3518</v>
      </c>
      <c r="E105" s="40">
        <v>2376687</v>
      </c>
      <c r="F105" s="40">
        <f t="shared" si="2"/>
        <v>1480.2117401239625</v>
      </c>
    </row>
    <row r="106" spans="2:6" ht="15">
      <c r="B106" s="39" t="s">
        <v>168</v>
      </c>
      <c r="C106" s="39" t="s">
        <v>169</v>
      </c>
      <c r="D106" s="40">
        <v>1742</v>
      </c>
      <c r="E106" s="40">
        <v>1177989</v>
      </c>
      <c r="F106" s="40">
        <f t="shared" si="2"/>
        <v>1478.7913978823233</v>
      </c>
    </row>
    <row r="107" spans="2:6" ht="15">
      <c r="B107" s="39" t="s">
        <v>147</v>
      </c>
      <c r="C107" s="39" t="s">
        <v>426</v>
      </c>
      <c r="D107" s="40">
        <v>2091</v>
      </c>
      <c r="E107" s="40">
        <v>1423751</v>
      </c>
      <c r="F107" s="40">
        <f t="shared" si="2"/>
        <v>1468.6556848774821</v>
      </c>
    </row>
    <row r="108" spans="2:6" ht="15">
      <c r="B108" s="39" t="s">
        <v>191</v>
      </c>
      <c r="C108" s="39" t="s">
        <v>431</v>
      </c>
      <c r="D108" s="113">
        <v>1542</v>
      </c>
      <c r="E108" s="40">
        <v>1056295</v>
      </c>
      <c r="F108" s="40">
        <f aca="true" t="shared" si="3" ref="F108:F139">D108/(E108/1000000)</f>
        <v>1459.8194633128057</v>
      </c>
    </row>
    <row r="109" spans="2:6" ht="15">
      <c r="B109" s="39" t="s">
        <v>200</v>
      </c>
      <c r="C109" s="39" t="s">
        <v>438</v>
      </c>
      <c r="D109" s="113">
        <v>1248</v>
      </c>
      <c r="E109" s="40">
        <v>864299</v>
      </c>
      <c r="F109" s="40">
        <f t="shared" si="3"/>
        <v>1443.9447459733262</v>
      </c>
    </row>
    <row r="110" spans="2:6" ht="15">
      <c r="B110" s="39" t="s">
        <v>119</v>
      </c>
      <c r="C110" s="39" t="s">
        <v>120</v>
      </c>
      <c r="D110" s="113">
        <v>2676</v>
      </c>
      <c r="E110" s="40">
        <v>1869563</v>
      </c>
      <c r="F110" s="40">
        <f t="shared" si="3"/>
        <v>1431.3505348576111</v>
      </c>
    </row>
    <row r="111" spans="2:6" ht="15">
      <c r="B111" s="39" t="s">
        <v>60</v>
      </c>
      <c r="C111" s="39" t="s">
        <v>61</v>
      </c>
      <c r="D111" s="113">
        <v>4594</v>
      </c>
      <c r="E111" s="40">
        <v>3221819</v>
      </c>
      <c r="F111" s="40">
        <f t="shared" si="3"/>
        <v>1425.902572428805</v>
      </c>
    </row>
    <row r="112" spans="2:6" ht="15">
      <c r="B112" s="39" t="s">
        <v>104</v>
      </c>
      <c r="C112" s="39" t="s">
        <v>105</v>
      </c>
      <c r="D112" s="40">
        <v>3235</v>
      </c>
      <c r="E112" s="40">
        <v>2273344</v>
      </c>
      <c r="F112" s="40">
        <f t="shared" si="3"/>
        <v>1423.0138509614033</v>
      </c>
    </row>
    <row r="113" spans="2:6" ht="15">
      <c r="B113" s="39" t="s">
        <v>219</v>
      </c>
      <c r="C113" s="39" t="s">
        <v>220</v>
      </c>
      <c r="D113" s="40">
        <v>1478</v>
      </c>
      <c r="E113" s="40">
        <v>1053317</v>
      </c>
      <c r="F113" s="40">
        <f t="shared" si="3"/>
        <v>1403.1863152308374</v>
      </c>
    </row>
    <row r="114" spans="2:6" ht="15">
      <c r="B114" s="39" t="s">
        <v>70</v>
      </c>
      <c r="C114" s="39" t="s">
        <v>71</v>
      </c>
      <c r="D114" s="113">
        <v>3920</v>
      </c>
      <c r="E114" s="40">
        <v>2854809</v>
      </c>
      <c r="F114" s="40">
        <f t="shared" si="3"/>
        <v>1373.1216344070654</v>
      </c>
    </row>
    <row r="115" spans="2:6" ht="15">
      <c r="B115" s="39" t="s">
        <v>269</v>
      </c>
      <c r="C115" s="39" t="s">
        <v>270</v>
      </c>
      <c r="D115" s="113">
        <v>959</v>
      </c>
      <c r="E115" s="40">
        <v>702773</v>
      </c>
      <c r="F115" s="40">
        <f t="shared" si="3"/>
        <v>1364.5942573206428</v>
      </c>
    </row>
    <row r="116" spans="2:6" ht="15">
      <c r="B116" s="39" t="s">
        <v>189</v>
      </c>
      <c r="C116" s="39" t="s">
        <v>190</v>
      </c>
      <c r="D116" s="40">
        <v>1739</v>
      </c>
      <c r="E116" s="40">
        <v>1275406</v>
      </c>
      <c r="F116" s="40">
        <f t="shared" si="3"/>
        <v>1363.4873914659331</v>
      </c>
    </row>
    <row r="117" spans="2:6" ht="15">
      <c r="B117" s="39" t="s">
        <v>82</v>
      </c>
      <c r="C117" s="39" t="s">
        <v>83</v>
      </c>
      <c r="D117" s="113">
        <v>3954</v>
      </c>
      <c r="E117" s="40">
        <v>2909827</v>
      </c>
      <c r="F117" s="40">
        <f t="shared" si="3"/>
        <v>1358.8436700876032</v>
      </c>
    </row>
    <row r="118" spans="2:6" ht="15">
      <c r="B118" s="39" t="s">
        <v>100</v>
      </c>
      <c r="C118" s="39" t="s">
        <v>101</v>
      </c>
      <c r="D118" s="113">
        <v>3386</v>
      </c>
      <c r="E118" s="40">
        <v>2523549</v>
      </c>
      <c r="F118" s="40">
        <f t="shared" si="3"/>
        <v>1341.7611467025208</v>
      </c>
    </row>
    <row r="119" spans="2:6" ht="15">
      <c r="B119" s="39" t="s">
        <v>11</v>
      </c>
      <c r="C119" s="39" t="s">
        <v>12</v>
      </c>
      <c r="D119" s="113">
        <v>16356</v>
      </c>
      <c r="E119" s="40">
        <v>12329432</v>
      </c>
      <c r="F119" s="40">
        <f t="shared" si="3"/>
        <v>1326.581792251257</v>
      </c>
    </row>
    <row r="120" spans="2:6" ht="15">
      <c r="B120" s="39" t="s">
        <v>188</v>
      </c>
      <c r="C120" s="39" t="s">
        <v>123</v>
      </c>
      <c r="D120" s="113">
        <v>1752</v>
      </c>
      <c r="E120" s="40">
        <v>1325036</v>
      </c>
      <c r="F120" s="40">
        <f t="shared" si="3"/>
        <v>1322.228226251966</v>
      </c>
    </row>
    <row r="121" spans="2:6" ht="15">
      <c r="B121" s="39" t="s">
        <v>515</v>
      </c>
      <c r="C121" s="39" t="s">
        <v>516</v>
      </c>
      <c r="D121" s="40">
        <v>1152</v>
      </c>
      <c r="E121" s="40">
        <v>878580</v>
      </c>
      <c r="F121" s="40">
        <f t="shared" si="3"/>
        <v>1311.2067199344397</v>
      </c>
    </row>
    <row r="122" spans="2:6" ht="15">
      <c r="B122" s="39" t="s">
        <v>166</v>
      </c>
      <c r="C122" s="39" t="s">
        <v>167</v>
      </c>
      <c r="D122" s="40">
        <v>2173</v>
      </c>
      <c r="E122" s="40">
        <v>1669479</v>
      </c>
      <c r="F122" s="40">
        <f t="shared" si="3"/>
        <v>1301.603673960559</v>
      </c>
    </row>
    <row r="123" spans="2:6" ht="15">
      <c r="B123" s="39" t="s">
        <v>187</v>
      </c>
      <c r="C123" s="39" t="s">
        <v>435</v>
      </c>
      <c r="D123" s="40">
        <v>1434</v>
      </c>
      <c r="E123" s="40">
        <v>1102064</v>
      </c>
      <c r="F123" s="40">
        <f t="shared" si="3"/>
        <v>1301.194848937993</v>
      </c>
    </row>
    <row r="124" spans="2:6" ht="15">
      <c r="B124" s="39" t="s">
        <v>150</v>
      </c>
      <c r="C124" s="39" t="s">
        <v>423</v>
      </c>
      <c r="D124" s="40">
        <v>2604</v>
      </c>
      <c r="E124" s="40">
        <v>2049980</v>
      </c>
      <c r="F124" s="40">
        <f t="shared" si="3"/>
        <v>1270.2562951833675</v>
      </c>
    </row>
    <row r="125" spans="2:6" ht="15">
      <c r="B125" s="39" t="s">
        <v>307</v>
      </c>
      <c r="C125" s="39" t="s">
        <v>308</v>
      </c>
      <c r="D125" s="40">
        <v>632</v>
      </c>
      <c r="E125" s="40">
        <v>497743</v>
      </c>
      <c r="F125" s="40">
        <f t="shared" si="3"/>
        <v>1269.731568299303</v>
      </c>
    </row>
    <row r="126" spans="2:6" ht="15">
      <c r="B126" s="39" t="s">
        <v>193</v>
      </c>
      <c r="C126" s="39" t="s">
        <v>194</v>
      </c>
      <c r="D126" s="40">
        <v>1666</v>
      </c>
      <c r="E126" s="40">
        <v>1331796</v>
      </c>
      <c r="F126" s="40">
        <f t="shared" si="3"/>
        <v>1250.9423365140008</v>
      </c>
    </row>
    <row r="127" spans="2:6" ht="15">
      <c r="B127" s="39" t="s">
        <v>261</v>
      </c>
      <c r="C127" s="39" t="s">
        <v>262</v>
      </c>
      <c r="D127" s="113">
        <v>928</v>
      </c>
      <c r="E127" s="40">
        <v>750795</v>
      </c>
      <c r="F127" s="40">
        <f t="shared" si="3"/>
        <v>1236.02314879561</v>
      </c>
    </row>
    <row r="128" spans="2:6" ht="15">
      <c r="B128" s="39" t="s">
        <v>511</v>
      </c>
      <c r="C128" s="39" t="s">
        <v>512</v>
      </c>
      <c r="D128" s="40">
        <v>2122</v>
      </c>
      <c r="E128" s="40">
        <v>1752290</v>
      </c>
      <c r="F128" s="40">
        <f t="shared" si="3"/>
        <v>1210.9867658892078</v>
      </c>
    </row>
    <row r="129" spans="2:6" ht="15">
      <c r="B129" s="39" t="s">
        <v>292</v>
      </c>
      <c r="C129" s="39" t="s">
        <v>293</v>
      </c>
      <c r="D129" s="113">
        <v>788</v>
      </c>
      <c r="E129" s="40">
        <v>659155</v>
      </c>
      <c r="F129" s="40">
        <f t="shared" si="3"/>
        <v>1195.4699577489362</v>
      </c>
    </row>
    <row r="130" spans="2:6" ht="15">
      <c r="B130" s="39" t="s">
        <v>244</v>
      </c>
      <c r="C130" s="39" t="s">
        <v>245</v>
      </c>
      <c r="D130" s="113">
        <v>1344</v>
      </c>
      <c r="E130" s="40">
        <v>1171910</v>
      </c>
      <c r="F130" s="40">
        <f t="shared" si="3"/>
        <v>1146.8457475403402</v>
      </c>
    </row>
    <row r="131" spans="2:6" ht="15">
      <c r="B131" s="39" t="s">
        <v>311</v>
      </c>
      <c r="C131" s="39" t="s">
        <v>312</v>
      </c>
      <c r="D131" s="40">
        <v>437</v>
      </c>
      <c r="E131" s="40">
        <v>386767</v>
      </c>
      <c r="F131" s="40">
        <f t="shared" si="3"/>
        <v>1129.879229613695</v>
      </c>
    </row>
    <row r="132" spans="2:6" ht="15">
      <c r="B132" s="39" t="s">
        <v>507</v>
      </c>
      <c r="C132" s="39" t="s">
        <v>508</v>
      </c>
      <c r="D132" s="40">
        <v>419</v>
      </c>
      <c r="E132" s="40">
        <v>376247</v>
      </c>
      <c r="F132" s="40">
        <f t="shared" si="3"/>
        <v>1113.6301419014637</v>
      </c>
    </row>
    <row r="133" spans="2:6" ht="15">
      <c r="B133" s="39" t="s">
        <v>519</v>
      </c>
      <c r="C133" s="39" t="s">
        <v>520</v>
      </c>
      <c r="D133" s="40">
        <v>2263</v>
      </c>
      <c r="E133" s="40">
        <v>2085102</v>
      </c>
      <c r="F133" s="40">
        <f t="shared" si="3"/>
        <v>1085.3186079146249</v>
      </c>
    </row>
    <row r="134" spans="2:6" ht="15">
      <c r="B134" s="39" t="s">
        <v>517</v>
      </c>
      <c r="C134" s="39" t="s">
        <v>518</v>
      </c>
      <c r="D134" s="40">
        <v>568</v>
      </c>
      <c r="E134" s="40">
        <v>524256</v>
      </c>
      <c r="F134" s="40">
        <f t="shared" si="3"/>
        <v>1083.4401513764267</v>
      </c>
    </row>
    <row r="135" spans="2:6" ht="15">
      <c r="B135" s="39" t="s">
        <v>509</v>
      </c>
      <c r="C135" s="39" t="s">
        <v>510</v>
      </c>
      <c r="D135" s="40">
        <v>2601</v>
      </c>
      <c r="E135" s="40">
        <v>2415139</v>
      </c>
      <c r="F135" s="40">
        <f t="shared" si="3"/>
        <v>1076.9566472157503</v>
      </c>
    </row>
    <row r="136" spans="2:6" ht="15">
      <c r="B136" s="39" t="s">
        <v>145</v>
      </c>
      <c r="C136" s="39" t="s">
        <v>146</v>
      </c>
      <c r="D136" s="113">
        <v>2132</v>
      </c>
      <c r="E136" s="40">
        <v>1988048</v>
      </c>
      <c r="F136" s="40">
        <f t="shared" si="3"/>
        <v>1072.4087144777188</v>
      </c>
    </row>
    <row r="137" spans="2:6" ht="15">
      <c r="B137" s="39" t="s">
        <v>248</v>
      </c>
      <c r="C137" s="39" t="s">
        <v>249</v>
      </c>
      <c r="D137" s="40">
        <v>978</v>
      </c>
      <c r="E137" s="40">
        <v>913468</v>
      </c>
      <c r="F137" s="40">
        <f t="shared" si="3"/>
        <v>1070.6450581739043</v>
      </c>
    </row>
    <row r="138" spans="2:6" ht="15">
      <c r="B138" s="39" t="s">
        <v>195</v>
      </c>
      <c r="C138" s="39" t="s">
        <v>196</v>
      </c>
      <c r="D138" s="113">
        <v>1470</v>
      </c>
      <c r="E138" s="40">
        <v>1390878</v>
      </c>
      <c r="F138" s="40">
        <f t="shared" si="3"/>
        <v>1056.8863696168894</v>
      </c>
    </row>
    <row r="139" spans="2:6" ht="15">
      <c r="B139" s="39" t="s">
        <v>521</v>
      </c>
      <c r="C139" s="39" t="s">
        <v>522</v>
      </c>
      <c r="D139" s="40">
        <v>886</v>
      </c>
      <c r="E139" s="40">
        <v>859350</v>
      </c>
      <c r="F139" s="40">
        <f t="shared" si="3"/>
        <v>1031.0118112526911</v>
      </c>
    </row>
    <row r="140" spans="2:6" ht="15">
      <c r="B140" s="39" t="s">
        <v>309</v>
      </c>
      <c r="C140" s="39" t="s">
        <v>310</v>
      </c>
      <c r="D140" s="40">
        <v>645</v>
      </c>
      <c r="E140" s="40">
        <v>654019</v>
      </c>
      <c r="F140" s="40">
        <f aca="true" t="shared" si="4" ref="F140:F150">D140/(E140/1000000)</f>
        <v>986.2098807526999</v>
      </c>
    </row>
    <row r="141" spans="2:6" ht="15">
      <c r="B141" s="39" t="s">
        <v>259</v>
      </c>
      <c r="C141" s="39" t="s">
        <v>260</v>
      </c>
      <c r="D141" s="40">
        <v>975</v>
      </c>
      <c r="E141" s="40">
        <v>1010263</v>
      </c>
      <c r="F141" s="40">
        <f t="shared" si="4"/>
        <v>965.0952276783373</v>
      </c>
    </row>
    <row r="142" spans="2:6" ht="15">
      <c r="B142" s="39" t="s">
        <v>323</v>
      </c>
      <c r="C142" s="39" t="s">
        <v>324</v>
      </c>
      <c r="D142" s="40">
        <v>347</v>
      </c>
      <c r="E142" s="40">
        <v>371253</v>
      </c>
      <c r="F142" s="40">
        <f t="shared" si="4"/>
        <v>934.672581770383</v>
      </c>
    </row>
    <row r="143" spans="2:6" ht="15">
      <c r="B143" s="39" t="s">
        <v>114</v>
      </c>
      <c r="C143" s="39" t="s">
        <v>424</v>
      </c>
      <c r="D143" s="113">
        <v>2209</v>
      </c>
      <c r="E143" s="40">
        <v>2404078</v>
      </c>
      <c r="F143" s="40">
        <f t="shared" si="4"/>
        <v>918.8553782364797</v>
      </c>
    </row>
    <row r="144" spans="2:6" ht="15">
      <c r="B144" s="39" t="s">
        <v>267</v>
      </c>
      <c r="C144" s="39" t="s">
        <v>268</v>
      </c>
      <c r="D144" s="40">
        <v>746</v>
      </c>
      <c r="E144" s="40">
        <v>817950</v>
      </c>
      <c r="F144" s="40">
        <f t="shared" si="4"/>
        <v>912.0361880310533</v>
      </c>
    </row>
    <row r="145" spans="2:6" ht="15">
      <c r="B145" s="39" t="s">
        <v>474</v>
      </c>
      <c r="C145" s="39" t="s">
        <v>501</v>
      </c>
      <c r="D145" s="40">
        <v>1195</v>
      </c>
      <c r="E145" s="40">
        <v>1310511</v>
      </c>
      <c r="F145" s="40">
        <f t="shared" si="4"/>
        <v>911.8580462125079</v>
      </c>
    </row>
    <row r="146" spans="2:6" ht="15">
      <c r="B146" s="39" t="s">
        <v>58</v>
      </c>
      <c r="C146" s="39" t="s">
        <v>416</v>
      </c>
      <c r="D146" s="113">
        <v>4649</v>
      </c>
      <c r="E146" s="40">
        <v>5139817</v>
      </c>
      <c r="F146" s="40">
        <f t="shared" si="4"/>
        <v>904.5069114328389</v>
      </c>
    </row>
    <row r="147" spans="2:6" ht="15">
      <c r="B147" s="39" t="s">
        <v>52</v>
      </c>
      <c r="C147" s="39" t="s">
        <v>53</v>
      </c>
      <c r="D147" s="113">
        <v>6044</v>
      </c>
      <c r="E147" s="40">
        <v>6785195</v>
      </c>
      <c r="F147" s="40">
        <f t="shared" si="4"/>
        <v>890.7629036453632</v>
      </c>
    </row>
    <row r="148" spans="2:6" ht="15">
      <c r="B148" s="39" t="s">
        <v>235</v>
      </c>
      <c r="C148" s="39" t="s">
        <v>236</v>
      </c>
      <c r="D148" s="40">
        <v>1143</v>
      </c>
      <c r="E148" s="40">
        <v>1312778</v>
      </c>
      <c r="F148" s="40">
        <f t="shared" si="4"/>
        <v>870.6727260816376</v>
      </c>
    </row>
    <row r="149" spans="2:6" ht="15">
      <c r="B149" s="39" t="s">
        <v>294</v>
      </c>
      <c r="C149" s="39" t="s">
        <v>295</v>
      </c>
      <c r="D149" s="113">
        <v>626</v>
      </c>
      <c r="E149" s="40">
        <v>722658</v>
      </c>
      <c r="F149" s="40">
        <f t="shared" si="4"/>
        <v>866.2465509272712</v>
      </c>
    </row>
    <row r="150" spans="2:6" ht="15">
      <c r="B150" s="39" t="s">
        <v>475</v>
      </c>
      <c r="C150" s="39" t="s">
        <v>502</v>
      </c>
      <c r="D150" s="40">
        <v>1311</v>
      </c>
      <c r="E150" s="40">
        <v>1587945</v>
      </c>
      <c r="F150" s="40">
        <f t="shared" si="4"/>
        <v>825.5953449269339</v>
      </c>
    </row>
    <row r="151" spans="2:6" ht="15">
      <c r="B151" s="39" t="s">
        <v>116</v>
      </c>
      <c r="C151" s="39" t="s">
        <v>117</v>
      </c>
      <c r="D151" s="113">
        <v>2764</v>
      </c>
      <c r="E151" s="40">
        <v>3534811</v>
      </c>
      <c r="F151" s="40">
        <v>823</v>
      </c>
    </row>
    <row r="152" spans="2:6" ht="15">
      <c r="B152" s="39" t="s">
        <v>162</v>
      </c>
      <c r="C152" s="39" t="s">
        <v>163</v>
      </c>
      <c r="D152" s="113">
        <v>2124</v>
      </c>
      <c r="E152" s="40">
        <v>2592874</v>
      </c>
      <c r="F152" s="40">
        <f>D152/(E152/1000000)</f>
        <v>819.1682279971953</v>
      </c>
    </row>
    <row r="153" spans="2:6" ht="15">
      <c r="B153" s="39" t="s">
        <v>473</v>
      </c>
      <c r="C153" s="39" t="s">
        <v>503</v>
      </c>
      <c r="D153" s="113">
        <v>1482</v>
      </c>
      <c r="E153" s="40">
        <v>1812542</v>
      </c>
      <c r="F153" s="40">
        <f>D153/(E153/1000000)</f>
        <v>817.6362258088363</v>
      </c>
    </row>
    <row r="154" spans="2:6" ht="15">
      <c r="B154" s="39" t="s">
        <v>160</v>
      </c>
      <c r="C154" s="39" t="s">
        <v>161</v>
      </c>
      <c r="D154" s="113">
        <v>1699</v>
      </c>
      <c r="E154" s="40">
        <v>2289267</v>
      </c>
      <c r="F154" s="40">
        <v>804</v>
      </c>
    </row>
    <row r="155" spans="2:6" ht="15">
      <c r="B155" s="39" t="s">
        <v>201</v>
      </c>
      <c r="C155" s="39" t="s">
        <v>202</v>
      </c>
      <c r="D155" s="40">
        <v>1092</v>
      </c>
      <c r="E155" s="40">
        <v>1369873</v>
      </c>
      <c r="F155" s="40">
        <f>D155/(E155/1000000)</f>
        <v>797.1541887459641</v>
      </c>
    </row>
    <row r="156" spans="2:6" ht="15">
      <c r="B156" s="39" t="s">
        <v>290</v>
      </c>
      <c r="C156" s="39" t="s">
        <v>291</v>
      </c>
      <c r="D156" s="40">
        <v>583</v>
      </c>
      <c r="E156" s="40">
        <v>735966</v>
      </c>
      <c r="F156" s="40">
        <f>D156/(E156/1000000)</f>
        <v>792.1561593877977</v>
      </c>
    </row>
    <row r="157" spans="2:6" ht="15">
      <c r="B157" s="39" t="s">
        <v>335</v>
      </c>
      <c r="C157" s="39" t="s">
        <v>336</v>
      </c>
      <c r="D157" s="113">
        <v>24</v>
      </c>
      <c r="E157" s="40">
        <v>30344</v>
      </c>
      <c r="F157" s="40">
        <f>D157/(E157/1000000)</f>
        <v>790.9306617453203</v>
      </c>
    </row>
    <row r="158" spans="2:6" ht="15">
      <c r="B158" s="39" t="s">
        <v>197</v>
      </c>
      <c r="C158" s="39" t="s">
        <v>198</v>
      </c>
      <c r="D158" s="113">
        <v>1663</v>
      </c>
      <c r="E158" s="40">
        <v>2110472</v>
      </c>
      <c r="F158" s="40">
        <f>D158/(E158/1000000)</f>
        <v>787.975391286878</v>
      </c>
    </row>
    <row r="159" spans="2:6" ht="15">
      <c r="B159" s="39" t="s">
        <v>227</v>
      </c>
      <c r="C159" s="39" t="s">
        <v>228</v>
      </c>
      <c r="D159" s="40">
        <v>1145</v>
      </c>
      <c r="E159" s="40">
        <v>1468032</v>
      </c>
      <c r="F159" s="40">
        <f>D159/(E159/1000000)</f>
        <v>779.9557502833726</v>
      </c>
    </row>
    <row r="160" spans="2:6" ht="15">
      <c r="B160" s="39" t="s">
        <v>257</v>
      </c>
      <c r="C160" s="39" t="s">
        <v>258</v>
      </c>
      <c r="D160" s="113">
        <v>1101</v>
      </c>
      <c r="E160" s="40">
        <v>1614708</v>
      </c>
      <c r="F160" s="40">
        <v>768</v>
      </c>
    </row>
    <row r="161" spans="2:6" ht="15">
      <c r="B161" s="39" t="s">
        <v>143</v>
      </c>
      <c r="C161" s="39" t="s">
        <v>144</v>
      </c>
      <c r="D161" s="40">
        <v>2484</v>
      </c>
      <c r="E161" s="40">
        <v>3412207</v>
      </c>
      <c r="F161" s="40">
        <f>D161/(E161/1000000)</f>
        <v>727.9745923972373</v>
      </c>
    </row>
    <row r="162" spans="2:6" ht="15">
      <c r="B162" s="39" t="s">
        <v>186</v>
      </c>
      <c r="C162" s="39" t="s">
        <v>429</v>
      </c>
      <c r="D162" s="113">
        <v>1738</v>
      </c>
      <c r="E162" s="40">
        <v>2572636</v>
      </c>
      <c r="F162" s="40">
        <v>713</v>
      </c>
    </row>
    <row r="163" spans="2:6" ht="15">
      <c r="B163" s="39" t="s">
        <v>154</v>
      </c>
      <c r="C163" s="39" t="s">
        <v>155</v>
      </c>
      <c r="D163" s="113">
        <v>1592</v>
      </c>
      <c r="E163" s="40">
        <v>2318625</v>
      </c>
      <c r="F163" s="40">
        <f aca="true" t="shared" si="5" ref="F163:F206">D163/(E163/1000000)</f>
        <v>686.6138336298453</v>
      </c>
    </row>
    <row r="164" spans="2:6" ht="15">
      <c r="B164" s="39" t="s">
        <v>472</v>
      </c>
      <c r="C164" s="39" t="s">
        <v>504</v>
      </c>
      <c r="D164" s="113">
        <v>493</v>
      </c>
      <c r="E164" s="40">
        <v>723714</v>
      </c>
      <c r="F164" s="40">
        <f t="shared" si="5"/>
        <v>681.2083226246832</v>
      </c>
    </row>
    <row r="165" spans="2:6" ht="15">
      <c r="B165" s="39" t="s">
        <v>237</v>
      </c>
      <c r="C165" s="39" t="s">
        <v>238</v>
      </c>
      <c r="D165" s="40">
        <v>777</v>
      </c>
      <c r="E165" s="40">
        <v>1146312</v>
      </c>
      <c r="F165" s="40">
        <f t="shared" si="5"/>
        <v>677.8259322069384</v>
      </c>
    </row>
    <row r="166" spans="2:6" ht="15">
      <c r="B166" s="39" t="s">
        <v>225</v>
      </c>
      <c r="C166" s="39" t="s">
        <v>226</v>
      </c>
      <c r="D166" s="113">
        <v>1239</v>
      </c>
      <c r="E166" s="40">
        <v>1851711</v>
      </c>
      <c r="F166" s="40">
        <f t="shared" si="5"/>
        <v>669.1108925744892</v>
      </c>
    </row>
    <row r="167" spans="2:6" ht="15">
      <c r="B167" s="39" t="s">
        <v>321</v>
      </c>
      <c r="C167" s="39" t="s">
        <v>322</v>
      </c>
      <c r="D167" s="40">
        <v>321</v>
      </c>
      <c r="E167" s="40">
        <v>481926</v>
      </c>
      <c r="F167" s="40">
        <f t="shared" si="5"/>
        <v>666.0773645746442</v>
      </c>
    </row>
    <row r="168" spans="2:6" ht="15">
      <c r="B168" s="39" t="s">
        <v>96</v>
      </c>
      <c r="C168" s="39" t="s">
        <v>97</v>
      </c>
      <c r="D168" s="40">
        <v>2299</v>
      </c>
      <c r="E168" s="40">
        <v>3471812</v>
      </c>
      <c r="F168" s="40">
        <f t="shared" si="5"/>
        <v>662.1902338029824</v>
      </c>
    </row>
    <row r="169" spans="2:6" ht="15">
      <c r="B169" s="39" t="s">
        <v>132</v>
      </c>
      <c r="C169" s="39" t="s">
        <v>133</v>
      </c>
      <c r="D169" s="113">
        <v>2226</v>
      </c>
      <c r="E169" s="40">
        <v>3368893</v>
      </c>
      <c r="F169" s="40">
        <f t="shared" si="5"/>
        <v>660.7511725661813</v>
      </c>
    </row>
    <row r="170" spans="2:6" ht="15">
      <c r="B170" s="39" t="s">
        <v>179</v>
      </c>
      <c r="C170" s="39" t="s">
        <v>180</v>
      </c>
      <c r="D170" s="113">
        <v>1869</v>
      </c>
      <c r="E170" s="40">
        <v>2845944</v>
      </c>
      <c r="F170" s="40">
        <f t="shared" si="5"/>
        <v>656.7240957657635</v>
      </c>
    </row>
    <row r="171" spans="2:6" ht="15">
      <c r="B171" s="39" t="s">
        <v>246</v>
      </c>
      <c r="C171" s="39" t="s">
        <v>247</v>
      </c>
      <c r="D171" s="40">
        <v>904</v>
      </c>
      <c r="E171" s="40">
        <v>1392937</v>
      </c>
      <c r="F171" s="40">
        <f t="shared" si="5"/>
        <v>648.9884323555193</v>
      </c>
    </row>
    <row r="172" spans="2:6" ht="15">
      <c r="B172" s="39" t="s">
        <v>211</v>
      </c>
      <c r="C172" s="39" t="s">
        <v>212</v>
      </c>
      <c r="D172" s="113">
        <v>1295</v>
      </c>
      <c r="E172" s="40">
        <v>2070760</v>
      </c>
      <c r="F172" s="40">
        <f t="shared" si="5"/>
        <v>625.3742587262648</v>
      </c>
    </row>
    <row r="173" spans="2:6" ht="15">
      <c r="B173" s="39" t="s">
        <v>221</v>
      </c>
      <c r="C173" s="39" t="s">
        <v>222</v>
      </c>
      <c r="D173" s="40">
        <v>848</v>
      </c>
      <c r="E173" s="40">
        <v>1382245</v>
      </c>
      <c r="F173" s="40">
        <f t="shared" si="5"/>
        <v>613.4947133105926</v>
      </c>
    </row>
    <row r="174" spans="2:6" ht="15">
      <c r="B174" s="39" t="s">
        <v>177</v>
      </c>
      <c r="C174" s="39" t="s">
        <v>178</v>
      </c>
      <c r="D174" s="113">
        <v>1786</v>
      </c>
      <c r="E174" s="40">
        <v>2917252</v>
      </c>
      <c r="F174" s="40">
        <f t="shared" si="5"/>
        <v>612.2199933361945</v>
      </c>
    </row>
    <row r="175" spans="2:6" ht="15">
      <c r="B175" s="39" t="s">
        <v>317</v>
      </c>
      <c r="C175" s="39" t="s">
        <v>318</v>
      </c>
      <c r="D175" s="113">
        <v>357</v>
      </c>
      <c r="E175" s="40">
        <v>591740</v>
      </c>
      <c r="F175" s="40">
        <f t="shared" si="5"/>
        <v>603.3055057964647</v>
      </c>
    </row>
    <row r="176" spans="2:6" ht="15">
      <c r="B176" s="39" t="s">
        <v>217</v>
      </c>
      <c r="C176" s="39" t="s">
        <v>218</v>
      </c>
      <c r="D176" s="113">
        <v>830</v>
      </c>
      <c r="E176" s="40">
        <v>1380968</v>
      </c>
      <c r="F176" s="40">
        <f t="shared" si="5"/>
        <v>601.0276849282533</v>
      </c>
    </row>
    <row r="177" spans="2:6" ht="15">
      <c r="B177" s="39" t="s">
        <v>215</v>
      </c>
      <c r="C177" s="39" t="s">
        <v>216</v>
      </c>
      <c r="D177" s="40">
        <v>1136</v>
      </c>
      <c r="E177" s="40">
        <v>1921730</v>
      </c>
      <c r="F177" s="40">
        <f t="shared" si="5"/>
        <v>591.1340302748044</v>
      </c>
    </row>
    <row r="178" spans="2:6" ht="15">
      <c r="B178" s="39" t="s">
        <v>278</v>
      </c>
      <c r="C178" s="39" t="s">
        <v>279</v>
      </c>
      <c r="D178" s="40">
        <v>645</v>
      </c>
      <c r="E178" s="40">
        <v>1118302</v>
      </c>
      <c r="F178" s="40">
        <f t="shared" si="5"/>
        <v>576.7672775332603</v>
      </c>
    </row>
    <row r="179" spans="2:6" ht="15">
      <c r="B179" s="39" t="s">
        <v>325</v>
      </c>
      <c r="C179" s="39" t="s">
        <v>326</v>
      </c>
      <c r="D179" s="40">
        <v>271</v>
      </c>
      <c r="E179" s="40">
        <v>474131</v>
      </c>
      <c r="F179" s="40">
        <f t="shared" si="5"/>
        <v>571.5719917069333</v>
      </c>
    </row>
    <row r="180" spans="2:6" ht="15">
      <c r="B180" s="39" t="s">
        <v>181</v>
      </c>
      <c r="C180" s="39" t="s">
        <v>182</v>
      </c>
      <c r="D180" s="40">
        <v>1741</v>
      </c>
      <c r="E180" s="40">
        <v>3143079</v>
      </c>
      <c r="F180" s="40">
        <f t="shared" si="5"/>
        <v>553.9154440597897</v>
      </c>
    </row>
    <row r="181" spans="2:6" ht="15">
      <c r="B181" s="39" t="s">
        <v>174</v>
      </c>
      <c r="C181" s="39" t="s">
        <v>175</v>
      </c>
      <c r="D181" s="113">
        <v>2125</v>
      </c>
      <c r="E181" s="40">
        <v>3882895</v>
      </c>
      <c r="F181" s="40">
        <f t="shared" si="5"/>
        <v>547.2720740581448</v>
      </c>
    </row>
    <row r="182" spans="2:6" ht="15">
      <c r="B182" s="39" t="s">
        <v>250</v>
      </c>
      <c r="C182" s="39" t="s">
        <v>251</v>
      </c>
      <c r="D182" s="40">
        <v>649</v>
      </c>
      <c r="E182" s="40">
        <v>1197253</v>
      </c>
      <c r="F182" s="40">
        <f t="shared" si="5"/>
        <v>542.07423159516</v>
      </c>
    </row>
    <row r="183" spans="2:6" ht="15">
      <c r="B183" s="39" t="s">
        <v>299</v>
      </c>
      <c r="C183" s="39" t="s">
        <v>300</v>
      </c>
      <c r="D183" s="113">
        <v>637</v>
      </c>
      <c r="E183" s="40">
        <v>1176298</v>
      </c>
      <c r="F183" s="40">
        <f t="shared" si="5"/>
        <v>541.5294423691955</v>
      </c>
    </row>
    <row r="184" spans="2:6" ht="15">
      <c r="B184" s="39" t="s">
        <v>233</v>
      </c>
      <c r="C184" s="39" t="s">
        <v>234</v>
      </c>
      <c r="D184" s="113">
        <v>881</v>
      </c>
      <c r="E184" s="40">
        <v>1652230</v>
      </c>
      <c r="F184" s="40">
        <f t="shared" si="5"/>
        <v>533.2187407322225</v>
      </c>
    </row>
    <row r="185" spans="2:6" ht="15">
      <c r="B185" s="39" t="s">
        <v>263</v>
      </c>
      <c r="C185" s="39" t="s">
        <v>264</v>
      </c>
      <c r="D185" s="113">
        <v>675</v>
      </c>
      <c r="E185" s="40">
        <v>1274599</v>
      </c>
      <c r="F185" s="40">
        <f t="shared" si="5"/>
        <v>529.5783222801838</v>
      </c>
    </row>
    <row r="186" spans="2:6" ht="15">
      <c r="B186" s="39" t="s">
        <v>213</v>
      </c>
      <c r="C186" s="39" t="s">
        <v>214</v>
      </c>
      <c r="D186" s="113">
        <v>1038</v>
      </c>
      <c r="E186" s="40">
        <v>1969057</v>
      </c>
      <c r="F186" s="40">
        <f t="shared" si="5"/>
        <v>527.1558923890979</v>
      </c>
    </row>
    <row r="187" spans="2:6" ht="15">
      <c r="B187" s="39" t="s">
        <v>223</v>
      </c>
      <c r="C187" s="39" t="s">
        <v>224</v>
      </c>
      <c r="D187" s="40">
        <v>1214</v>
      </c>
      <c r="E187" s="40">
        <v>2318431</v>
      </c>
      <c r="F187" s="40">
        <f t="shared" si="5"/>
        <v>523.6299894195687</v>
      </c>
    </row>
    <row r="188" spans="2:6" ht="15">
      <c r="B188" s="39" t="s">
        <v>229</v>
      </c>
      <c r="C188" s="39" t="s">
        <v>230</v>
      </c>
      <c r="D188" s="40">
        <v>952</v>
      </c>
      <c r="E188" s="40">
        <v>1829115</v>
      </c>
      <c r="F188" s="40">
        <f t="shared" si="5"/>
        <v>520.4702820763047</v>
      </c>
    </row>
    <row r="189" spans="2:6" ht="15">
      <c r="B189" s="39" t="s">
        <v>239</v>
      </c>
      <c r="C189" s="39" t="s">
        <v>240</v>
      </c>
      <c r="D189" s="40">
        <v>1000</v>
      </c>
      <c r="E189" s="40">
        <v>1930273</v>
      </c>
      <c r="F189" s="40">
        <f t="shared" si="5"/>
        <v>518.0614348333112</v>
      </c>
    </row>
    <row r="190" spans="2:6" ht="15">
      <c r="B190" s="39" t="s">
        <v>209</v>
      </c>
      <c r="C190" s="39" t="s">
        <v>210</v>
      </c>
      <c r="D190" s="40">
        <v>1062</v>
      </c>
      <c r="E190" s="40">
        <v>2067289</v>
      </c>
      <c r="F190" s="40">
        <f t="shared" si="5"/>
        <v>513.7162728578345</v>
      </c>
    </row>
    <row r="191" spans="2:6" ht="15">
      <c r="B191" s="39" t="s">
        <v>284</v>
      </c>
      <c r="C191" s="39" t="s">
        <v>285</v>
      </c>
      <c r="D191" s="40">
        <v>499</v>
      </c>
      <c r="E191" s="40">
        <v>989261</v>
      </c>
      <c r="F191" s="40">
        <f t="shared" si="5"/>
        <v>504.41693344830134</v>
      </c>
    </row>
    <row r="192" spans="2:6" ht="15">
      <c r="B192" s="39" t="s">
        <v>327</v>
      </c>
      <c r="C192" s="39" t="s">
        <v>328</v>
      </c>
      <c r="D192" s="40">
        <v>208</v>
      </c>
      <c r="E192" s="40">
        <v>434771</v>
      </c>
      <c r="F192" s="40">
        <f t="shared" si="5"/>
        <v>478.41277362105563</v>
      </c>
    </row>
    <row r="193" spans="2:6" ht="15">
      <c r="B193" s="39" t="s">
        <v>301</v>
      </c>
      <c r="C193" s="39" t="s">
        <v>302</v>
      </c>
      <c r="D193" s="113">
        <v>438</v>
      </c>
      <c r="E193" s="40">
        <v>928070</v>
      </c>
      <c r="F193" s="40">
        <f t="shared" si="5"/>
        <v>471.94715915825316</v>
      </c>
    </row>
    <row r="194" spans="2:6" ht="15">
      <c r="B194" s="39" t="s">
        <v>286</v>
      </c>
      <c r="C194" s="39" t="s">
        <v>287</v>
      </c>
      <c r="D194" s="113">
        <v>630</v>
      </c>
      <c r="E194" s="40">
        <v>1341857</v>
      </c>
      <c r="F194" s="40">
        <f t="shared" si="5"/>
        <v>469.4986127433847</v>
      </c>
    </row>
    <row r="195" spans="2:6" ht="15">
      <c r="B195" s="39" t="s">
        <v>241</v>
      </c>
      <c r="C195" s="39" t="s">
        <v>242</v>
      </c>
      <c r="D195" s="113">
        <v>786</v>
      </c>
      <c r="E195" s="40">
        <v>1714741</v>
      </c>
      <c r="F195" s="40">
        <f t="shared" si="5"/>
        <v>458.37826237315136</v>
      </c>
    </row>
    <row r="196" spans="2:6" ht="15">
      <c r="B196" s="39" t="s">
        <v>526</v>
      </c>
      <c r="C196" s="39" t="s">
        <v>363</v>
      </c>
      <c r="D196" s="113">
        <v>372</v>
      </c>
      <c r="E196" s="40">
        <v>904705</v>
      </c>
      <c r="F196" s="40">
        <v>411.18375603097144</v>
      </c>
    </row>
    <row r="197" spans="2:6" ht="15">
      <c r="B197" s="39" t="s">
        <v>121</v>
      </c>
      <c r="C197" s="39" t="s">
        <v>122</v>
      </c>
      <c r="D197" s="40">
        <v>1984</v>
      </c>
      <c r="E197" s="40">
        <v>4413746</v>
      </c>
      <c r="F197" s="40">
        <f t="shared" si="5"/>
        <v>449.50479705900614</v>
      </c>
    </row>
    <row r="198" spans="2:6" ht="15">
      <c r="B198" s="39" t="s">
        <v>275</v>
      </c>
      <c r="C198" s="39" t="s">
        <v>276</v>
      </c>
      <c r="D198" s="113">
        <v>762</v>
      </c>
      <c r="E198" s="40">
        <v>1867948</v>
      </c>
      <c r="F198" s="40">
        <f t="shared" si="5"/>
        <v>407.93426797748117</v>
      </c>
    </row>
    <row r="199" spans="2:6" ht="15">
      <c r="B199" s="39" t="s">
        <v>203</v>
      </c>
      <c r="C199" s="39" t="s">
        <v>204</v>
      </c>
      <c r="D199" s="113">
        <v>1647</v>
      </c>
      <c r="E199" s="40">
        <v>4063753</v>
      </c>
      <c r="F199" s="40">
        <f t="shared" si="5"/>
        <v>405.2903805915369</v>
      </c>
    </row>
    <row r="200" spans="2:6" ht="15">
      <c r="B200" s="39" t="s">
        <v>319</v>
      </c>
      <c r="C200" s="39" t="s">
        <v>320</v>
      </c>
      <c r="D200" s="113">
        <v>338</v>
      </c>
      <c r="E200" s="40">
        <v>843513</v>
      </c>
      <c r="F200" s="40">
        <f t="shared" si="5"/>
        <v>400.70514621588524</v>
      </c>
    </row>
    <row r="201" spans="2:6" ht="15">
      <c r="B201" s="39" t="s">
        <v>296</v>
      </c>
      <c r="C201" s="39" t="s">
        <v>297</v>
      </c>
      <c r="D201" s="113">
        <v>476</v>
      </c>
      <c r="E201" s="40">
        <v>1228362</v>
      </c>
      <c r="F201" s="40">
        <f t="shared" si="5"/>
        <v>387.5079170472548</v>
      </c>
    </row>
    <row r="202" spans="2:6" ht="15">
      <c r="B202" s="39" t="s">
        <v>205</v>
      </c>
      <c r="C202" s="39" t="s">
        <v>206</v>
      </c>
      <c r="D202" s="113">
        <v>1197</v>
      </c>
      <c r="E202" s="40">
        <v>3108755</v>
      </c>
      <c r="F202" s="40">
        <f t="shared" si="5"/>
        <v>385.0416002547644</v>
      </c>
    </row>
    <row r="203" spans="2:6" ht="15">
      <c r="B203" s="39" t="s">
        <v>231</v>
      </c>
      <c r="C203" s="39" t="s">
        <v>232</v>
      </c>
      <c r="D203" s="40">
        <v>785</v>
      </c>
      <c r="E203" s="40">
        <v>2055257</v>
      </c>
      <c r="F203" s="40">
        <f t="shared" si="5"/>
        <v>381.9473671662473</v>
      </c>
    </row>
    <row r="204" spans="2:6" ht="15">
      <c r="B204" s="39" t="s">
        <v>254</v>
      </c>
      <c r="C204" s="39" t="s">
        <v>255</v>
      </c>
      <c r="D204" s="40">
        <v>770</v>
      </c>
      <c r="E204" s="40">
        <v>2027014</v>
      </c>
      <c r="F204" s="40">
        <f t="shared" si="5"/>
        <v>379.8691079588005</v>
      </c>
    </row>
    <row r="205" spans="2:6" ht="15">
      <c r="B205" s="39" t="s">
        <v>305</v>
      </c>
      <c r="C205" s="39" t="s">
        <v>306</v>
      </c>
      <c r="D205" s="40">
        <v>333</v>
      </c>
      <c r="E205" s="40">
        <v>1135785</v>
      </c>
      <c r="F205" s="40">
        <f t="shared" si="5"/>
        <v>293.18929198748003</v>
      </c>
    </row>
    <row r="206" spans="2:6" ht="15">
      <c r="B206" s="39" t="s">
        <v>330</v>
      </c>
      <c r="C206" s="39" t="s">
        <v>331</v>
      </c>
      <c r="D206" s="40">
        <v>236</v>
      </c>
      <c r="E206" s="40">
        <v>1371196</v>
      </c>
      <c r="F206" s="40">
        <f t="shared" si="5"/>
        <v>172.11252074831023</v>
      </c>
    </row>
  </sheetData>
  <mergeCells count="1">
    <mergeCell ref="B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DB97F-6693-43F8-868B-5136E9EC0ADC}">
  <dimension ref="A1:E53"/>
  <sheetViews>
    <sheetView workbookViewId="0" topLeftCell="A1">
      <selection activeCell="R10" sqref="R10"/>
    </sheetView>
  </sheetViews>
  <sheetFormatPr defaultColWidth="9.140625" defaultRowHeight="15"/>
  <cols>
    <col min="1" max="1" width="23.421875" style="1" customWidth="1"/>
    <col min="2" max="2" width="7.57421875" style="1" customWidth="1"/>
    <col min="3" max="6" width="9.140625" style="1" customWidth="1"/>
    <col min="7" max="7" width="25.7109375" style="1" customWidth="1"/>
    <col min="8" max="16384" width="9.140625" style="1" customWidth="1"/>
  </cols>
  <sheetData>
    <row r="1" ht="12.75">
      <c r="A1" s="121" t="s">
        <v>528</v>
      </c>
    </row>
    <row r="2" ht="12.75">
      <c r="A2" s="126" t="s">
        <v>0</v>
      </c>
    </row>
    <row r="3" ht="12.75"/>
    <row r="4" ht="12.75"/>
    <row r="5" ht="12.75"/>
    <row r="6" ht="12.75"/>
    <row r="7" ht="12.75"/>
    <row r="8" ht="12.75"/>
    <row r="9" ht="12.75"/>
    <row r="10" spans="2:4" ht="12.75">
      <c r="B10" s="75" t="s">
        <v>4</v>
      </c>
      <c r="C10" s="75">
        <v>2021</v>
      </c>
      <c r="D10" s="75">
        <v>2022</v>
      </c>
    </row>
    <row r="11" spans="1:5" ht="12.75">
      <c r="A11" s="1" t="s">
        <v>459</v>
      </c>
      <c r="B11" s="40">
        <v>54250</v>
      </c>
      <c r="C11" s="40">
        <v>54339</v>
      </c>
      <c r="D11" s="40">
        <v>63157</v>
      </c>
      <c r="E11" s="11">
        <f>D11/B11-1</f>
        <v>0.16418433179723513</v>
      </c>
    </row>
    <row r="12" spans="1:5" ht="12.75">
      <c r="A12" s="1" t="s">
        <v>446</v>
      </c>
      <c r="B12" s="40">
        <v>46017</v>
      </c>
      <c r="C12" s="40">
        <v>45149</v>
      </c>
      <c r="D12" s="40">
        <v>49394</v>
      </c>
      <c r="E12" s="11">
        <f aca="true" t="shared" si="0" ref="E12:E30">D12/B12-1</f>
        <v>0.07338592259382404</v>
      </c>
    </row>
    <row r="13" spans="1:5" ht="12.75">
      <c r="A13" s="1" t="s">
        <v>458</v>
      </c>
      <c r="B13" s="113">
        <v>33036</v>
      </c>
      <c r="C13" s="113">
        <v>43010</v>
      </c>
      <c r="D13" s="113">
        <v>47124</v>
      </c>
      <c r="E13" s="11">
        <f t="shared" si="0"/>
        <v>0.4264438794042862</v>
      </c>
    </row>
    <row r="14" spans="1:5" ht="12.75">
      <c r="A14" s="1" t="s">
        <v>448</v>
      </c>
      <c r="B14" s="113">
        <v>29044</v>
      </c>
      <c r="C14" s="113">
        <v>37746</v>
      </c>
      <c r="D14" s="113">
        <v>42589</v>
      </c>
      <c r="E14" s="11">
        <f t="shared" si="0"/>
        <v>0.46636138272965155</v>
      </c>
    </row>
    <row r="15" spans="1:5" ht="12.75">
      <c r="A15" s="1" t="s">
        <v>457</v>
      </c>
      <c r="B15" s="40">
        <v>25994</v>
      </c>
      <c r="C15" s="40">
        <v>33221</v>
      </c>
      <c r="D15" s="40">
        <v>36285</v>
      </c>
      <c r="E15" s="11">
        <f t="shared" si="0"/>
        <v>0.39589905362776023</v>
      </c>
    </row>
    <row r="16" spans="1:5" ht="12.75">
      <c r="A16" s="1" t="s">
        <v>452</v>
      </c>
      <c r="B16" s="113">
        <v>25555</v>
      </c>
      <c r="C16" s="113">
        <v>32170</v>
      </c>
      <c r="D16" s="113">
        <v>35221</v>
      </c>
      <c r="E16" s="11">
        <f t="shared" si="0"/>
        <v>0.3782430052827235</v>
      </c>
    </row>
    <row r="17" spans="1:5" ht="12.75">
      <c r="A17" s="1" t="s">
        <v>445</v>
      </c>
      <c r="B17" s="113">
        <v>32204</v>
      </c>
      <c r="C17" s="113">
        <v>30229</v>
      </c>
      <c r="D17" s="113">
        <v>33891</v>
      </c>
      <c r="E17" s="11">
        <f t="shared" si="0"/>
        <v>0.05238479691963738</v>
      </c>
    </row>
    <row r="18" spans="1:5" ht="12.75">
      <c r="A18" s="1" t="s">
        <v>451</v>
      </c>
      <c r="B18" s="40">
        <v>26501</v>
      </c>
      <c r="C18" s="40">
        <v>29217</v>
      </c>
      <c r="D18" s="40">
        <v>32788</v>
      </c>
      <c r="E18" s="11">
        <f t="shared" si="0"/>
        <v>0.23723633070450179</v>
      </c>
    </row>
    <row r="19" spans="1:5" ht="12.75">
      <c r="A19" s="1" t="s">
        <v>456</v>
      </c>
      <c r="B19" s="113">
        <v>27804</v>
      </c>
      <c r="C19" s="113">
        <v>28145</v>
      </c>
      <c r="D19" s="113">
        <v>31288</v>
      </c>
      <c r="E19" s="11">
        <f t="shared" si="0"/>
        <v>0.1253057114084304</v>
      </c>
    </row>
    <row r="20" spans="1:5" ht="12.75">
      <c r="A20" s="1" t="s">
        <v>460</v>
      </c>
      <c r="B20" s="40">
        <v>19692</v>
      </c>
      <c r="C20" s="40">
        <v>24755</v>
      </c>
      <c r="D20" s="40">
        <v>26134</v>
      </c>
      <c r="E20" s="11">
        <f t="shared" si="0"/>
        <v>0.3271379240300629</v>
      </c>
    </row>
    <row r="21" spans="1:5" ht="12.75">
      <c r="A21" s="1" t="s">
        <v>462</v>
      </c>
      <c r="B21" s="40">
        <v>18653</v>
      </c>
      <c r="C21" s="40">
        <v>21213</v>
      </c>
      <c r="D21" s="40">
        <v>23381</v>
      </c>
      <c r="E21" s="11">
        <f t="shared" si="0"/>
        <v>0.25347129148126313</v>
      </c>
    </row>
    <row r="22" spans="1:5" ht="12.75">
      <c r="A22" s="1" t="s">
        <v>461</v>
      </c>
      <c r="B22" s="113">
        <v>15254</v>
      </c>
      <c r="C22" s="113">
        <v>18578</v>
      </c>
      <c r="D22" s="113">
        <v>20389</v>
      </c>
      <c r="E22" s="11">
        <f t="shared" si="0"/>
        <v>0.3366330142913334</v>
      </c>
    </row>
    <row r="23" spans="1:5" ht="12.75">
      <c r="A23" s="1" t="s">
        <v>449</v>
      </c>
      <c r="B23" s="113">
        <v>18419</v>
      </c>
      <c r="C23" s="113">
        <v>18156</v>
      </c>
      <c r="D23" s="113">
        <v>19733</v>
      </c>
      <c r="E23" s="11">
        <f t="shared" si="0"/>
        <v>0.07133937781638533</v>
      </c>
    </row>
    <row r="24" spans="1:5" ht="12.75">
      <c r="A24" s="1" t="s">
        <v>453</v>
      </c>
      <c r="B24" s="40">
        <v>17407</v>
      </c>
      <c r="C24" s="40">
        <v>17159</v>
      </c>
      <c r="D24" s="40">
        <v>19155</v>
      </c>
      <c r="E24" s="11">
        <f t="shared" si="0"/>
        <v>0.1004193715172057</v>
      </c>
    </row>
    <row r="25" spans="1:5" ht="12.75">
      <c r="A25" s="1" t="s">
        <v>454</v>
      </c>
      <c r="B25" s="40">
        <v>14548</v>
      </c>
      <c r="C25" s="40">
        <v>16769</v>
      </c>
      <c r="D25" s="40">
        <v>16356</v>
      </c>
      <c r="E25" s="11">
        <f t="shared" si="0"/>
        <v>0.12427825130602144</v>
      </c>
    </row>
    <row r="26" spans="1:5" ht="12.75">
      <c r="A26" s="1" t="s">
        <v>450</v>
      </c>
      <c r="B26" s="113">
        <v>10766</v>
      </c>
      <c r="C26" s="113">
        <v>13476</v>
      </c>
      <c r="D26" s="113">
        <v>15086</v>
      </c>
      <c r="E26" s="11">
        <f t="shared" si="0"/>
        <v>0.4012632361136912</v>
      </c>
    </row>
    <row r="27" spans="1:5" ht="12.75">
      <c r="A27" s="1" t="s">
        <v>499</v>
      </c>
      <c r="B27" s="113">
        <v>10667</v>
      </c>
      <c r="C27" s="113">
        <v>11580</v>
      </c>
      <c r="D27" s="113">
        <v>14692</v>
      </c>
      <c r="E27" s="11">
        <f t="shared" si="0"/>
        <v>0.37733195837630085</v>
      </c>
    </row>
    <row r="28" spans="1:5" ht="12.75">
      <c r="A28" s="1" t="s">
        <v>463</v>
      </c>
      <c r="B28" s="113">
        <v>12827</v>
      </c>
      <c r="C28" s="113">
        <v>13389</v>
      </c>
      <c r="D28" s="113">
        <v>14600</v>
      </c>
      <c r="E28" s="11">
        <f t="shared" si="0"/>
        <v>0.13822405862633502</v>
      </c>
    </row>
    <row r="29" spans="1:5" ht="12.75">
      <c r="A29" s="1" t="s">
        <v>447</v>
      </c>
      <c r="B29" s="113">
        <v>13148</v>
      </c>
      <c r="C29" s="113">
        <v>12582</v>
      </c>
      <c r="D29" s="113">
        <v>13897</v>
      </c>
      <c r="E29" s="11">
        <f t="shared" si="0"/>
        <v>0.056966839062975394</v>
      </c>
    </row>
    <row r="30" spans="1:5" ht="13.5" thickBot="1">
      <c r="A30" s="124" t="s">
        <v>455</v>
      </c>
      <c r="B30" s="125">
        <v>10532</v>
      </c>
      <c r="C30" s="125">
        <v>13143</v>
      </c>
      <c r="D30" s="125">
        <v>13757</v>
      </c>
      <c r="E30" s="11">
        <f t="shared" si="0"/>
        <v>0.3062096467907329</v>
      </c>
    </row>
    <row r="31" ht="13.5" thickTop="1"/>
    <row r="32" ht="12.75"/>
    <row r="33" ht="12.75"/>
    <row r="34" ht="12.75"/>
    <row r="35" ht="12.75"/>
    <row r="36" ht="12.75"/>
    <row r="37" ht="12.75"/>
    <row r="38" ht="12.75"/>
    <row r="39" ht="12.75"/>
    <row r="52" ht="15">
      <c r="A52" s="41" t="s">
        <v>545</v>
      </c>
    </row>
    <row r="53" ht="15">
      <c r="A53" s="41" t="s">
        <v>544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1A235-0EBE-4B64-ABB3-69FE64E21C17}">
  <dimension ref="A1:V83"/>
  <sheetViews>
    <sheetView workbookViewId="0" topLeftCell="A1">
      <selection activeCell="A37" sqref="A37:M37"/>
    </sheetView>
  </sheetViews>
  <sheetFormatPr defaultColWidth="8.7109375" defaultRowHeight="15"/>
  <cols>
    <col min="1" max="21" width="8.7109375" style="1" customWidth="1"/>
    <col min="22" max="22" width="18.28125" style="1" customWidth="1"/>
    <col min="23" max="16384" width="8.7109375" style="1" customWidth="1"/>
  </cols>
  <sheetData>
    <row r="1" spans="1:13" ht="12.75">
      <c r="A1" s="127" t="s">
        <v>479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2.75">
      <c r="A2" s="128" t="s">
        <v>387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spans="1:13" ht="12.75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</row>
    <row r="38" spans="1:13" ht="12.75">
      <c r="A38" s="130" t="s">
        <v>529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</row>
    <row r="43" ht="15">
      <c r="V43" s="13"/>
    </row>
    <row r="44" spans="8:13" ht="15">
      <c r="H44" s="11"/>
      <c r="J44" s="11"/>
      <c r="M44" s="11"/>
    </row>
    <row r="45" spans="8:13" ht="14.25" customHeight="1">
      <c r="H45" s="11"/>
      <c r="J45" s="11"/>
      <c r="M45" s="11"/>
    </row>
    <row r="46" spans="8:13" ht="15">
      <c r="H46" s="11"/>
      <c r="J46" s="11"/>
      <c r="M46" s="11"/>
    </row>
    <row r="47" spans="8:13" ht="15">
      <c r="H47" s="11"/>
      <c r="M47" s="11"/>
    </row>
    <row r="48" spans="8:13" ht="15">
      <c r="H48" s="11"/>
      <c r="M48" s="11"/>
    </row>
    <row r="49" spans="2:3" ht="15">
      <c r="B49" s="14"/>
      <c r="C49" s="1">
        <v>2022</v>
      </c>
    </row>
    <row r="50" spans="2:3" ht="15">
      <c r="B50" s="15" t="s">
        <v>407</v>
      </c>
      <c r="C50" s="1">
        <v>46</v>
      </c>
    </row>
    <row r="51" spans="2:9" ht="15">
      <c r="B51" s="16"/>
      <c r="I51" s="11"/>
    </row>
    <row r="52" spans="2:12" ht="15">
      <c r="B52" s="17" t="s">
        <v>371</v>
      </c>
      <c r="C52" s="18">
        <v>86</v>
      </c>
      <c r="D52" s="11"/>
      <c r="E52" s="11"/>
      <c r="F52" s="11"/>
      <c r="G52" s="11"/>
      <c r="H52" s="11"/>
      <c r="K52" s="11"/>
      <c r="L52" s="11"/>
    </row>
    <row r="53" spans="2:13" ht="15">
      <c r="B53" s="9" t="s">
        <v>353</v>
      </c>
      <c r="C53" s="18">
        <v>78</v>
      </c>
      <c r="M53" s="11"/>
    </row>
    <row r="54" spans="2:13" ht="15">
      <c r="B54" s="19" t="s">
        <v>361</v>
      </c>
      <c r="C54" s="18">
        <v>71</v>
      </c>
      <c r="M54" s="20"/>
    </row>
    <row r="55" spans="2:3" ht="15">
      <c r="B55" s="21" t="s">
        <v>358</v>
      </c>
      <c r="C55" s="18">
        <v>63</v>
      </c>
    </row>
    <row r="56" spans="2:3" ht="15">
      <c r="B56" s="22" t="s">
        <v>370</v>
      </c>
      <c r="C56" s="18">
        <v>60</v>
      </c>
    </row>
    <row r="57" spans="2:3" ht="15">
      <c r="B57" s="21" t="s">
        <v>364</v>
      </c>
      <c r="C57" s="18">
        <v>60</v>
      </c>
    </row>
    <row r="58" spans="2:9" ht="15">
      <c r="B58" s="22" t="s">
        <v>266</v>
      </c>
      <c r="C58" s="18">
        <v>56</v>
      </c>
      <c r="I58" s="21"/>
    </row>
    <row r="59" spans="2:9" ht="15">
      <c r="B59" s="22" t="s">
        <v>366</v>
      </c>
      <c r="C59" s="18">
        <v>55</v>
      </c>
      <c r="I59" s="21"/>
    </row>
    <row r="60" spans="2:9" ht="15">
      <c r="B60" s="22" t="s">
        <v>362</v>
      </c>
      <c r="C60" s="18">
        <v>54</v>
      </c>
      <c r="I60" s="22"/>
    </row>
    <row r="61" spans="2:9" ht="15">
      <c r="B61" s="22" t="s">
        <v>354</v>
      </c>
      <c r="C61" s="18">
        <v>50</v>
      </c>
      <c r="I61" s="23"/>
    </row>
    <row r="62" spans="2:9" ht="15">
      <c r="B62" s="21" t="s">
        <v>369</v>
      </c>
      <c r="C62" s="18">
        <v>50</v>
      </c>
      <c r="I62" s="22"/>
    </row>
    <row r="63" spans="2:9" ht="15">
      <c r="B63" s="21" t="s">
        <v>338</v>
      </c>
      <c r="C63" s="18">
        <v>50</v>
      </c>
      <c r="I63" s="21"/>
    </row>
    <row r="64" spans="2:9" ht="15">
      <c r="B64" s="21" t="s">
        <v>373</v>
      </c>
      <c r="C64" s="1">
        <v>49</v>
      </c>
      <c r="I64" s="21"/>
    </row>
    <row r="65" spans="2:9" ht="15">
      <c r="B65" s="21" t="s">
        <v>360</v>
      </c>
      <c r="C65" s="1">
        <v>48</v>
      </c>
      <c r="I65" s="22"/>
    </row>
    <row r="66" spans="2:9" ht="15">
      <c r="B66" s="22" t="s">
        <v>352</v>
      </c>
      <c r="C66" s="1">
        <v>46</v>
      </c>
      <c r="I66" s="22"/>
    </row>
    <row r="67" spans="2:9" ht="15">
      <c r="B67" s="21" t="s">
        <v>365</v>
      </c>
      <c r="C67" s="1">
        <v>43</v>
      </c>
      <c r="I67" s="21"/>
    </row>
    <row r="68" spans="2:9" ht="15">
      <c r="B68" s="21" t="s">
        <v>368</v>
      </c>
      <c r="C68" s="1">
        <v>41</v>
      </c>
      <c r="I68" s="22"/>
    </row>
    <row r="69" spans="2:9" ht="15">
      <c r="B69" s="22" t="s">
        <v>363</v>
      </c>
      <c r="C69" s="1">
        <v>41</v>
      </c>
      <c r="I69" s="21"/>
    </row>
    <row r="70" spans="2:9" ht="15">
      <c r="B70" s="22" t="s">
        <v>372</v>
      </c>
      <c r="C70" s="1">
        <v>40</v>
      </c>
      <c r="I70" s="21"/>
    </row>
    <row r="71" spans="2:9" ht="15">
      <c r="B71" s="22" t="s">
        <v>356</v>
      </c>
      <c r="C71" s="1">
        <v>37</v>
      </c>
      <c r="I71" s="22"/>
    </row>
    <row r="72" spans="2:9" ht="15">
      <c r="B72" s="21" t="s">
        <v>359</v>
      </c>
      <c r="C72" s="1">
        <v>37</v>
      </c>
      <c r="I72" s="22"/>
    </row>
    <row r="73" spans="2:9" ht="15">
      <c r="B73" s="21" t="s">
        <v>367</v>
      </c>
      <c r="C73" s="1">
        <v>37</v>
      </c>
      <c r="I73" s="21"/>
    </row>
    <row r="74" spans="2:9" ht="15">
      <c r="B74" s="22" t="s">
        <v>374</v>
      </c>
      <c r="C74" s="1">
        <v>35</v>
      </c>
      <c r="I74" s="21"/>
    </row>
    <row r="75" spans="2:9" ht="15">
      <c r="B75" s="21" t="s">
        <v>379</v>
      </c>
      <c r="C75" s="1">
        <v>33</v>
      </c>
      <c r="I75" s="21"/>
    </row>
    <row r="76" spans="2:9" ht="15">
      <c r="B76" s="21" t="s">
        <v>357</v>
      </c>
      <c r="C76" s="1">
        <v>31</v>
      </c>
      <c r="I76" s="22"/>
    </row>
    <row r="77" spans="2:3" ht="15">
      <c r="B77" s="22" t="s">
        <v>355</v>
      </c>
      <c r="C77" s="1">
        <v>26</v>
      </c>
    </row>
    <row r="78" spans="2:3" ht="15">
      <c r="B78" s="23" t="s">
        <v>375</v>
      </c>
      <c r="C78" s="1">
        <v>22</v>
      </c>
    </row>
    <row r="79" spans="2:3" ht="15">
      <c r="B79" s="17"/>
    </row>
    <row r="80" spans="2:9" ht="15">
      <c r="B80" s="22" t="s">
        <v>339</v>
      </c>
      <c r="C80" s="1">
        <v>51</v>
      </c>
      <c r="I80" s="22"/>
    </row>
    <row r="81" spans="2:9" ht="15">
      <c r="B81" s="24" t="s">
        <v>378</v>
      </c>
      <c r="C81" s="1">
        <v>28</v>
      </c>
      <c r="I81" s="19"/>
    </row>
    <row r="82" spans="2:3" ht="15">
      <c r="B82" s="19" t="s">
        <v>376</v>
      </c>
      <c r="C82" s="1">
        <v>24</v>
      </c>
    </row>
    <row r="83" spans="2:3" ht="15">
      <c r="B83" s="1" t="s">
        <v>377</v>
      </c>
      <c r="C83" s="1">
        <v>21</v>
      </c>
    </row>
  </sheetData>
  <mergeCells count="4">
    <mergeCell ref="A1:M1"/>
    <mergeCell ref="A2:M2"/>
    <mergeCell ref="A37:M37"/>
    <mergeCell ref="A38:M3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CF9CA-8AC0-4F3A-9DA6-4FBD46861676}">
  <dimension ref="A1:M46"/>
  <sheetViews>
    <sheetView workbookViewId="0" topLeftCell="A1">
      <selection activeCell="P49" sqref="P49"/>
    </sheetView>
  </sheetViews>
  <sheetFormatPr defaultColWidth="8.7109375" defaultRowHeight="15"/>
  <cols>
    <col min="1" max="1" width="40.28125" style="1" bestFit="1" customWidth="1"/>
    <col min="2" max="2" width="10.00390625" style="1" bestFit="1" customWidth="1"/>
    <col min="3" max="16384" width="8.7109375" style="1" customWidth="1"/>
  </cols>
  <sheetData>
    <row r="1" spans="1:6" ht="12.75">
      <c r="A1" s="127" t="s">
        <v>480</v>
      </c>
      <c r="B1" s="127"/>
      <c r="C1" s="127"/>
      <c r="D1" s="127"/>
      <c r="E1" s="127"/>
      <c r="F1" s="6"/>
    </row>
    <row r="2" spans="1:6" ht="12.75">
      <c r="A2" s="3" t="s">
        <v>0</v>
      </c>
      <c r="B2" s="3"/>
      <c r="C2" s="3"/>
      <c r="D2" s="3"/>
      <c r="E2" s="3"/>
      <c r="F2" s="4"/>
    </row>
    <row r="3" ht="12.75"/>
    <row r="4" spans="1:4" ht="12.75">
      <c r="A4" s="25"/>
      <c r="B4" s="26">
        <v>2012</v>
      </c>
      <c r="C4" s="1">
        <v>2021</v>
      </c>
      <c r="D4" s="1">
        <v>2022</v>
      </c>
    </row>
    <row r="5" spans="1:6" ht="12.75">
      <c r="A5" s="27" t="s">
        <v>352</v>
      </c>
      <c r="B5" s="28">
        <v>827</v>
      </c>
      <c r="C5" s="1">
        <v>516</v>
      </c>
      <c r="D5" s="1">
        <v>540</v>
      </c>
      <c r="E5" s="36"/>
      <c r="F5" s="36"/>
    </row>
    <row r="6" spans="1:6" ht="12.75">
      <c r="A6" s="21" t="s">
        <v>353</v>
      </c>
      <c r="B6" s="29">
        <v>601</v>
      </c>
      <c r="C6" s="1">
        <v>561</v>
      </c>
      <c r="D6" s="1">
        <v>531</v>
      </c>
      <c r="E6" s="36"/>
      <c r="F6" s="36"/>
    </row>
    <row r="7" spans="1:6" ht="12.75">
      <c r="A7" s="21" t="s">
        <v>354</v>
      </c>
      <c r="B7" s="29">
        <v>742</v>
      </c>
      <c r="C7" s="1">
        <v>532</v>
      </c>
      <c r="D7" s="1">
        <v>527</v>
      </c>
      <c r="E7" s="36"/>
      <c r="F7" s="36"/>
    </row>
    <row r="8" spans="1:6" ht="12.75">
      <c r="A8" s="21" t="s">
        <v>355</v>
      </c>
      <c r="B8" s="29">
        <v>167</v>
      </c>
      <c r="C8" s="1">
        <v>130</v>
      </c>
      <c r="D8" s="1">
        <v>154</v>
      </c>
      <c r="E8" s="36"/>
      <c r="F8" s="36"/>
    </row>
    <row r="9" spans="1:6" ht="12.75">
      <c r="A9" s="21" t="s">
        <v>379</v>
      </c>
      <c r="B9" s="29">
        <v>3600</v>
      </c>
      <c r="C9" s="1">
        <v>2562</v>
      </c>
      <c r="D9" s="1">
        <v>2788</v>
      </c>
      <c r="E9" s="36"/>
      <c r="F9" s="36"/>
    </row>
    <row r="10" spans="1:6" ht="12.75">
      <c r="A10" s="21" t="s">
        <v>356</v>
      </c>
      <c r="B10" s="29">
        <v>87</v>
      </c>
      <c r="C10" s="1">
        <v>55</v>
      </c>
      <c r="D10" s="1">
        <v>49</v>
      </c>
      <c r="E10" s="36"/>
      <c r="F10" s="36"/>
    </row>
    <row r="11" spans="1:6" ht="12.75">
      <c r="A11" s="21" t="s">
        <v>357</v>
      </c>
      <c r="B11" s="29">
        <v>163</v>
      </c>
      <c r="C11" s="1">
        <v>137</v>
      </c>
      <c r="D11" s="1">
        <v>155</v>
      </c>
      <c r="E11" s="36"/>
      <c r="F11" s="36"/>
    </row>
    <row r="12" spans="1:6" ht="12.75">
      <c r="A12" s="21" t="s">
        <v>358</v>
      </c>
      <c r="B12" s="29">
        <v>988</v>
      </c>
      <c r="C12" s="1">
        <v>624</v>
      </c>
      <c r="D12" s="1">
        <v>654</v>
      </c>
      <c r="E12" s="36"/>
      <c r="F12" s="36"/>
    </row>
    <row r="13" spans="1:6" ht="12.75">
      <c r="A13" s="21" t="s">
        <v>359</v>
      </c>
      <c r="B13" s="29">
        <v>1889</v>
      </c>
      <c r="C13" s="1">
        <v>1533</v>
      </c>
      <c r="D13" s="1">
        <v>1746</v>
      </c>
      <c r="E13" s="36"/>
      <c r="F13" s="36"/>
    </row>
    <row r="14" spans="1:6" ht="12.75">
      <c r="A14" s="21" t="s">
        <v>360</v>
      </c>
      <c r="B14" s="29">
        <v>3653</v>
      </c>
      <c r="C14" s="1">
        <v>2931</v>
      </c>
      <c r="D14" s="1">
        <v>3260</v>
      </c>
      <c r="E14" s="36"/>
      <c r="F14" s="36"/>
    </row>
    <row r="15" spans="1:6" ht="12.75">
      <c r="A15" s="21" t="s">
        <v>361</v>
      </c>
      <c r="B15" s="29">
        <v>393</v>
      </c>
      <c r="C15" s="1">
        <v>292</v>
      </c>
      <c r="D15" s="1">
        <v>275</v>
      </c>
      <c r="E15" s="36"/>
      <c r="F15" s="36"/>
    </row>
    <row r="16" spans="1:6" ht="12.75">
      <c r="A16" s="21" t="s">
        <v>362</v>
      </c>
      <c r="B16" s="29">
        <v>3753</v>
      </c>
      <c r="C16" s="1">
        <v>2875</v>
      </c>
      <c r="D16" s="1">
        <v>3159</v>
      </c>
      <c r="E16" s="36"/>
      <c r="F16" s="36"/>
    </row>
    <row r="17" spans="1:6" ht="12.75">
      <c r="A17" s="21" t="s">
        <v>363</v>
      </c>
      <c r="B17" s="29">
        <v>51</v>
      </c>
      <c r="C17" s="1">
        <v>45</v>
      </c>
      <c r="D17" s="1">
        <v>37</v>
      </c>
      <c r="E17" s="36"/>
      <c r="F17" s="36"/>
    </row>
    <row r="18" spans="1:6" ht="12.75">
      <c r="A18" s="22" t="s">
        <v>364</v>
      </c>
      <c r="B18" s="29">
        <v>177</v>
      </c>
      <c r="C18" s="1">
        <v>147</v>
      </c>
      <c r="D18" s="1">
        <v>113</v>
      </c>
      <c r="E18" s="36"/>
      <c r="F18" s="36"/>
    </row>
    <row r="19" spans="1:6" ht="12.75">
      <c r="A19" s="22" t="s">
        <v>365</v>
      </c>
      <c r="B19" s="29">
        <v>302</v>
      </c>
      <c r="C19" s="1">
        <v>148</v>
      </c>
      <c r="D19" s="1">
        <v>120</v>
      </c>
      <c r="E19" s="36"/>
      <c r="F19" s="36"/>
    </row>
    <row r="20" spans="1:6" ht="12.75">
      <c r="A20" s="22" t="s">
        <v>266</v>
      </c>
      <c r="B20" s="29">
        <v>34</v>
      </c>
      <c r="C20" s="1">
        <v>24</v>
      </c>
      <c r="D20" s="1">
        <v>36</v>
      </c>
      <c r="E20" s="36"/>
      <c r="F20" s="36"/>
    </row>
    <row r="21" spans="1:6" ht="12.75">
      <c r="A21" s="22" t="s">
        <v>366</v>
      </c>
      <c r="B21" s="29">
        <v>605</v>
      </c>
      <c r="C21" s="1">
        <v>544</v>
      </c>
      <c r="D21" s="1">
        <v>537</v>
      </c>
      <c r="E21" s="36"/>
      <c r="F21" s="36"/>
    </row>
    <row r="22" spans="1:6" ht="12.75">
      <c r="A22" s="30" t="s">
        <v>478</v>
      </c>
      <c r="B22" s="29">
        <v>9</v>
      </c>
      <c r="C22" s="1">
        <v>9</v>
      </c>
      <c r="D22" s="1">
        <v>26</v>
      </c>
      <c r="E22" s="36"/>
      <c r="F22" s="36"/>
    </row>
    <row r="23" spans="1:6" ht="12.75">
      <c r="A23" s="22" t="s">
        <v>367</v>
      </c>
      <c r="B23" s="29">
        <v>562</v>
      </c>
      <c r="C23" s="1">
        <v>509</v>
      </c>
      <c r="D23" s="1">
        <v>655</v>
      </c>
      <c r="E23" s="36"/>
      <c r="F23" s="36"/>
    </row>
    <row r="24" spans="1:6" ht="12.75">
      <c r="A24" s="22" t="s">
        <v>368</v>
      </c>
      <c r="B24" s="29">
        <v>531</v>
      </c>
      <c r="C24" s="1">
        <v>362</v>
      </c>
      <c r="D24" s="1">
        <v>370</v>
      </c>
      <c r="E24" s="36"/>
      <c r="F24" s="36"/>
    </row>
    <row r="25" spans="1:6" ht="12.75">
      <c r="A25" s="22" t="s">
        <v>369</v>
      </c>
      <c r="B25" s="29">
        <v>3571</v>
      </c>
      <c r="C25" s="1">
        <v>2245</v>
      </c>
      <c r="D25" s="1">
        <v>1896</v>
      </c>
      <c r="E25" s="36"/>
      <c r="F25" s="36"/>
    </row>
    <row r="26" spans="1:6" ht="12.75">
      <c r="A26" s="22" t="s">
        <v>370</v>
      </c>
      <c r="B26" s="29">
        <v>718</v>
      </c>
      <c r="C26" s="1">
        <v>561</v>
      </c>
      <c r="D26" s="1">
        <v>618</v>
      </c>
      <c r="E26" s="36"/>
      <c r="F26" s="36"/>
    </row>
    <row r="27" spans="1:6" ht="12.75">
      <c r="A27" s="22" t="s">
        <v>371</v>
      </c>
      <c r="B27" s="29">
        <v>2042</v>
      </c>
      <c r="C27" s="1">
        <v>1779</v>
      </c>
      <c r="D27" s="1">
        <v>1633</v>
      </c>
      <c r="E27" s="36"/>
      <c r="F27" s="36"/>
    </row>
    <row r="28" spans="1:6" ht="12.75">
      <c r="A28" s="22" t="s">
        <v>372</v>
      </c>
      <c r="B28" s="29">
        <v>130</v>
      </c>
      <c r="C28" s="1">
        <v>114</v>
      </c>
      <c r="D28" s="1">
        <v>85</v>
      </c>
      <c r="E28" s="36"/>
      <c r="F28" s="36"/>
    </row>
    <row r="29" spans="1:6" ht="12.75">
      <c r="A29" s="22" t="s">
        <v>373</v>
      </c>
      <c r="B29" s="29">
        <v>352</v>
      </c>
      <c r="C29" s="1">
        <v>247</v>
      </c>
      <c r="D29" s="1">
        <v>266</v>
      </c>
      <c r="E29" s="36"/>
      <c r="F29" s="36"/>
    </row>
    <row r="30" spans="1:6" ht="12.75">
      <c r="A30" s="23" t="s">
        <v>374</v>
      </c>
      <c r="B30" s="31">
        <v>255</v>
      </c>
      <c r="C30" s="1">
        <v>225</v>
      </c>
      <c r="D30" s="1">
        <v>196</v>
      </c>
      <c r="E30" s="36"/>
      <c r="F30" s="36"/>
    </row>
    <row r="31" spans="1:6" ht="12.75">
      <c r="A31" s="32" t="s">
        <v>375</v>
      </c>
      <c r="B31" s="33">
        <v>285</v>
      </c>
      <c r="C31" s="1">
        <v>210</v>
      </c>
      <c r="D31" s="1">
        <v>227</v>
      </c>
      <c r="E31" s="36"/>
      <c r="F31" s="36"/>
    </row>
    <row r="32" spans="1:2" ht="12.75">
      <c r="A32" s="17"/>
      <c r="B32" s="34"/>
    </row>
    <row r="33" spans="1:4" ht="12.75">
      <c r="A33" s="35" t="s">
        <v>476</v>
      </c>
      <c r="B33" s="28">
        <v>9</v>
      </c>
      <c r="C33" s="1">
        <v>9</v>
      </c>
      <c r="D33" s="1">
        <v>9</v>
      </c>
    </row>
    <row r="34" spans="1:4" ht="12.75">
      <c r="A34" s="30" t="s">
        <v>477</v>
      </c>
      <c r="B34" s="31">
        <v>1</v>
      </c>
      <c r="C34" s="1">
        <v>0</v>
      </c>
      <c r="D34" s="1">
        <v>2</v>
      </c>
    </row>
    <row r="35" spans="1:4" ht="12.75">
      <c r="A35" s="22" t="s">
        <v>377</v>
      </c>
      <c r="B35" s="29">
        <v>145</v>
      </c>
      <c r="C35" s="1">
        <v>80</v>
      </c>
      <c r="D35" s="1">
        <v>116</v>
      </c>
    </row>
    <row r="36" spans="1:4" ht="12.75">
      <c r="A36" s="24" t="s">
        <v>378</v>
      </c>
      <c r="B36" s="33">
        <v>339</v>
      </c>
      <c r="C36" s="1">
        <v>200</v>
      </c>
      <c r="D36" s="1">
        <v>241</v>
      </c>
    </row>
    <row r="37" ht="12.75"/>
    <row r="38" ht="12.75"/>
    <row r="39" ht="12.75"/>
    <row r="40" ht="12.75"/>
    <row r="41" spans="3:13" ht="12.7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ht="12.75"/>
    <row r="43" ht="18" customHeight="1">
      <c r="A43" s="4" t="s">
        <v>481</v>
      </c>
    </row>
    <row r="44" ht="12.75">
      <c r="A44" s="4" t="s">
        <v>482</v>
      </c>
    </row>
    <row r="45" ht="12.75">
      <c r="A45" s="4" t="s">
        <v>483</v>
      </c>
    </row>
    <row r="46" spans="1:2" ht="12.75">
      <c r="A46" s="7" t="s">
        <v>529</v>
      </c>
      <c r="B46" s="7"/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6EA61-7CBE-4FA4-B049-5500C669E491}">
  <dimension ref="A1:M36"/>
  <sheetViews>
    <sheetView workbookViewId="0" topLeftCell="A1">
      <selection activeCell="Z21" sqref="Z21"/>
    </sheetView>
  </sheetViews>
  <sheetFormatPr defaultColWidth="8.7109375" defaultRowHeight="15"/>
  <cols>
    <col min="1" max="16384" width="8.7109375" style="1" customWidth="1"/>
  </cols>
  <sheetData>
    <row r="1" spans="1:13" ht="12.75">
      <c r="A1" s="127" t="s">
        <v>484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2.75">
      <c r="A2" s="128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4" ht="12.75">
      <c r="B4" s="42"/>
    </row>
    <row r="8" spans="1:7" ht="12.75">
      <c r="A8" s="37" t="s">
        <v>1</v>
      </c>
      <c r="B8" s="38" t="s">
        <v>348</v>
      </c>
      <c r="C8" s="38" t="s">
        <v>349</v>
      </c>
      <c r="D8" s="38" t="s">
        <v>350</v>
      </c>
      <c r="E8" s="38" t="s">
        <v>348</v>
      </c>
      <c r="F8" s="38" t="s">
        <v>349</v>
      </c>
      <c r="G8" s="38" t="s">
        <v>350</v>
      </c>
    </row>
    <row r="9" spans="1:7" ht="12.75">
      <c r="A9" s="39">
        <v>2012</v>
      </c>
      <c r="B9" s="40">
        <v>19198</v>
      </c>
      <c r="C9" s="40">
        <v>5977</v>
      </c>
      <c r="D9" s="40">
        <v>1312</v>
      </c>
      <c r="E9" s="11">
        <f>B9/SUM(B9:D9)</f>
        <v>0.7248083965719032</v>
      </c>
      <c r="F9" s="11">
        <f>C9/SUM(B9:D9)</f>
        <v>0.22565786989844075</v>
      </c>
      <c r="G9" s="11">
        <f>D9/SUM(B9:D9)</f>
        <v>0.04953373352965606</v>
      </c>
    </row>
    <row r="10" spans="1:7" ht="12.75">
      <c r="A10" s="39" t="s">
        <v>341</v>
      </c>
      <c r="B10" s="40">
        <v>17714</v>
      </c>
      <c r="C10" s="40">
        <v>5593</v>
      </c>
      <c r="D10" s="40">
        <v>906</v>
      </c>
      <c r="E10" s="11">
        <f aca="true" t="shared" si="0" ref="E10:E19">B10/SUM(B10:D10)</f>
        <v>0.7315904679304506</v>
      </c>
      <c r="F10" s="11">
        <f aca="true" t="shared" si="1" ref="F10:F19">C10/SUM(B10:D10)</f>
        <v>0.23099161607400984</v>
      </c>
      <c r="G10" s="11">
        <f aca="true" t="shared" si="2" ref="G10:G19">D10/SUM(B10:D10)</f>
        <v>0.037417915995539584</v>
      </c>
    </row>
    <row r="11" spans="1:7" ht="12.75">
      <c r="A11" s="39" t="s">
        <v>342</v>
      </c>
      <c r="B11" s="40">
        <v>17540</v>
      </c>
      <c r="C11" s="40">
        <v>5578</v>
      </c>
      <c r="D11" s="40">
        <v>1010</v>
      </c>
      <c r="E11" s="11">
        <f t="shared" si="0"/>
        <v>0.7269562334217506</v>
      </c>
      <c r="F11" s="11">
        <f t="shared" si="1"/>
        <v>0.23118368700265252</v>
      </c>
      <c r="G11" s="11">
        <f t="shared" si="2"/>
        <v>0.041860079575596815</v>
      </c>
    </row>
    <row r="12" spans="1:7" ht="12.75">
      <c r="A12" s="39" t="s">
        <v>343</v>
      </c>
      <c r="B12" s="40">
        <v>17773</v>
      </c>
      <c r="C12" s="40">
        <v>5531</v>
      </c>
      <c r="D12" s="40">
        <v>1054</v>
      </c>
      <c r="E12" s="11">
        <f t="shared" si="0"/>
        <v>0.7296576073569259</v>
      </c>
      <c r="F12" s="11">
        <f t="shared" si="1"/>
        <v>0.22707118811068233</v>
      </c>
      <c r="G12" s="11">
        <f t="shared" si="2"/>
        <v>0.04327120453239182</v>
      </c>
    </row>
    <row r="13" spans="1:7" ht="12.75">
      <c r="A13" s="39" t="s">
        <v>344</v>
      </c>
      <c r="B13" s="40">
        <v>18053</v>
      </c>
      <c r="C13" s="40">
        <v>5715</v>
      </c>
      <c r="D13" s="40">
        <v>40</v>
      </c>
      <c r="E13" s="11">
        <f t="shared" si="0"/>
        <v>0.7582745295698925</v>
      </c>
      <c r="F13" s="11">
        <f t="shared" si="1"/>
        <v>0.2400453629032258</v>
      </c>
      <c r="G13" s="11">
        <f t="shared" si="2"/>
        <v>0.0016801075268817205</v>
      </c>
    </row>
    <row r="14" spans="1:7" ht="12.75">
      <c r="A14" s="39" t="s">
        <v>345</v>
      </c>
      <c r="B14" s="40">
        <v>17802</v>
      </c>
      <c r="C14" s="40">
        <v>5562</v>
      </c>
      <c r="D14" s="40">
        <v>28</v>
      </c>
      <c r="E14" s="11">
        <f t="shared" si="0"/>
        <v>0.7610294117647058</v>
      </c>
      <c r="F14" s="11">
        <f t="shared" si="1"/>
        <v>0.2377735978112175</v>
      </c>
      <c r="G14" s="11">
        <f t="shared" si="2"/>
        <v>0.0011969904240766074</v>
      </c>
    </row>
    <row r="15" spans="1:7" ht="12.75">
      <c r="A15" s="39" t="s">
        <v>2</v>
      </c>
      <c r="B15" s="40">
        <v>17754</v>
      </c>
      <c r="C15" s="40">
        <v>5531</v>
      </c>
      <c r="D15" s="40">
        <v>43</v>
      </c>
      <c r="E15" s="11">
        <f t="shared" si="0"/>
        <v>0.761059670781893</v>
      </c>
      <c r="F15" s="11">
        <f t="shared" si="1"/>
        <v>0.23709705075445817</v>
      </c>
      <c r="G15" s="11">
        <f t="shared" si="2"/>
        <v>0.001843278463648834</v>
      </c>
    </row>
    <row r="16" spans="1:7" ht="12.75">
      <c r="A16" s="39" t="s">
        <v>3</v>
      </c>
      <c r="B16" s="40">
        <v>17508</v>
      </c>
      <c r="C16" s="40">
        <v>5199</v>
      </c>
      <c r="D16" s="40">
        <v>49</v>
      </c>
      <c r="E16" s="11">
        <f t="shared" si="0"/>
        <v>0.7693795043065565</v>
      </c>
      <c r="F16" s="11">
        <f t="shared" si="1"/>
        <v>0.22846721743715942</v>
      </c>
      <c r="G16" s="11">
        <f t="shared" si="2"/>
        <v>0.002153278256284057</v>
      </c>
    </row>
    <row r="17" spans="1:10" ht="12.75">
      <c r="A17" s="39" t="s">
        <v>4</v>
      </c>
      <c r="B17" s="40">
        <v>14677</v>
      </c>
      <c r="C17" s="40">
        <v>4124</v>
      </c>
      <c r="D17" s="40">
        <v>32</v>
      </c>
      <c r="E17" s="11">
        <f t="shared" si="0"/>
        <v>0.7793235278500504</v>
      </c>
      <c r="F17" s="11">
        <f t="shared" si="1"/>
        <v>0.21897732703233685</v>
      </c>
      <c r="G17" s="11">
        <f t="shared" si="2"/>
        <v>0.001699145117612701</v>
      </c>
      <c r="H17" s="11"/>
      <c r="I17" s="11"/>
      <c r="J17" s="11"/>
    </row>
    <row r="18" spans="1:7" ht="12.75">
      <c r="A18" s="39" t="s">
        <v>346</v>
      </c>
      <c r="B18" s="40">
        <v>15512</v>
      </c>
      <c r="C18" s="40">
        <v>4369</v>
      </c>
      <c r="D18" s="40">
        <v>35</v>
      </c>
      <c r="E18" s="11">
        <f t="shared" si="0"/>
        <v>0.7788712592890139</v>
      </c>
      <c r="F18" s="11">
        <f t="shared" si="1"/>
        <v>0.2193713597107853</v>
      </c>
      <c r="G18" s="11">
        <f t="shared" si="2"/>
        <v>0.0017573810002008436</v>
      </c>
    </row>
    <row r="19" spans="1:10" ht="12.75">
      <c r="A19" s="39">
        <v>2022</v>
      </c>
      <c r="B19" s="40">
        <v>15901</v>
      </c>
      <c r="C19" s="40">
        <v>4677</v>
      </c>
      <c r="D19" s="40">
        <v>43</v>
      </c>
      <c r="E19" s="11">
        <f t="shared" si="0"/>
        <v>0.771107123805829</v>
      </c>
      <c r="F19" s="11">
        <f t="shared" si="1"/>
        <v>0.22680762329663934</v>
      </c>
      <c r="G19" s="11">
        <f t="shared" si="2"/>
        <v>0.0020852528975316424</v>
      </c>
      <c r="H19" s="11"/>
      <c r="I19" s="11"/>
      <c r="J19" s="11"/>
    </row>
    <row r="20" spans="2:4" ht="12.75">
      <c r="B20" s="11">
        <f>B19/B9-1</f>
        <v>-0.17173663923325344</v>
      </c>
      <c r="C20" s="11">
        <f>C19/C9-1</f>
        <v>-0.2175004182700352</v>
      </c>
      <c r="D20" s="11">
        <f>D19/D9-1</f>
        <v>-0.9672256097560976</v>
      </c>
    </row>
    <row r="21" spans="1:3" ht="12.75">
      <c r="A21" s="41"/>
      <c r="B21" s="20"/>
      <c r="C21" s="20"/>
    </row>
    <row r="35" ht="12.75">
      <c r="A35" s="1" t="s">
        <v>523</v>
      </c>
    </row>
    <row r="36" ht="12.75">
      <c r="A36" s="41" t="s">
        <v>530</v>
      </c>
    </row>
  </sheetData>
  <mergeCells count="2">
    <mergeCell ref="A1:M1"/>
    <mergeCell ref="A2:M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DC46D-1F86-4314-9D27-B2013CF1D10D}">
  <dimension ref="A1:X40"/>
  <sheetViews>
    <sheetView workbookViewId="0" topLeftCell="A1">
      <selection activeCell="A1" sqref="A1:L40"/>
    </sheetView>
  </sheetViews>
  <sheetFormatPr defaultColWidth="8.7109375" defaultRowHeight="15"/>
  <cols>
    <col min="1" max="1" width="15.140625" style="1" customWidth="1"/>
    <col min="2" max="9" width="10.140625" style="1" customWidth="1"/>
    <col min="10" max="10" width="10.57421875" style="1" customWidth="1"/>
    <col min="11" max="12" width="10.421875" style="1" bestFit="1" customWidth="1"/>
    <col min="13" max="22" width="8.7109375" style="1" customWidth="1"/>
    <col min="23" max="25" width="9.140625" style="20" customWidth="1"/>
    <col min="26" max="16384" width="8.7109375" style="1" customWidth="1"/>
  </cols>
  <sheetData>
    <row r="1" spans="1:13" ht="15">
      <c r="A1" s="43" t="s">
        <v>485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2" ht="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2.5" customHeight="1">
      <c r="A3" s="25"/>
      <c r="B3" s="133">
        <v>2017</v>
      </c>
      <c r="C3" s="134"/>
      <c r="D3" s="134"/>
      <c r="E3" s="135"/>
      <c r="F3" s="131">
        <v>2022</v>
      </c>
      <c r="G3" s="132"/>
      <c r="H3" s="132"/>
      <c r="I3" s="132"/>
      <c r="J3" s="131" t="s">
        <v>486</v>
      </c>
      <c r="K3" s="132"/>
      <c r="L3" s="132"/>
    </row>
    <row r="4" spans="1:12" ht="22.5" customHeight="1">
      <c r="A4" s="25"/>
      <c r="B4" s="26" t="s">
        <v>347</v>
      </c>
      <c r="C4" s="44" t="s">
        <v>348</v>
      </c>
      <c r="D4" s="44" t="s">
        <v>349</v>
      </c>
      <c r="E4" s="44" t="s">
        <v>350</v>
      </c>
      <c r="F4" s="26" t="s">
        <v>347</v>
      </c>
      <c r="G4" s="44" t="s">
        <v>348</v>
      </c>
      <c r="H4" s="44" t="s">
        <v>349</v>
      </c>
      <c r="I4" s="44" t="s">
        <v>350</v>
      </c>
      <c r="J4" s="26" t="s">
        <v>347</v>
      </c>
      <c r="K4" s="44" t="s">
        <v>348</v>
      </c>
      <c r="L4" s="44" t="s">
        <v>349</v>
      </c>
    </row>
    <row r="5" spans="1:18" ht="15">
      <c r="A5" s="45" t="s">
        <v>396</v>
      </c>
      <c r="B5" s="46">
        <v>23392</v>
      </c>
      <c r="C5" s="47">
        <v>17802</v>
      </c>
      <c r="D5" s="48">
        <v>5562</v>
      </c>
      <c r="E5" s="48">
        <v>28</v>
      </c>
      <c r="F5" s="49">
        <f>SUM(F6:F32)</f>
        <v>20621</v>
      </c>
      <c r="G5" s="47">
        <f>SUM(G6:G32)</f>
        <v>15901</v>
      </c>
      <c r="H5" s="50">
        <f aca="true" t="shared" si="0" ref="H5">SUM(H6:H32)</f>
        <v>4677</v>
      </c>
      <c r="I5" s="51">
        <f>SUM(I6:I32)</f>
        <v>43</v>
      </c>
      <c r="J5" s="52">
        <f>(F5/B5-1)*100</f>
        <v>-11.845930232558144</v>
      </c>
      <c r="K5" s="53">
        <f aca="true" t="shared" si="1" ref="K5:L20">(G5/C5-1)*100</f>
        <v>-10.67857544096169</v>
      </c>
      <c r="L5" s="54">
        <f t="shared" si="1"/>
        <v>-15.911542610571738</v>
      </c>
      <c r="M5" s="20"/>
      <c r="N5" s="20"/>
      <c r="O5" s="20"/>
      <c r="R5" s="18"/>
    </row>
    <row r="6" spans="1:18" ht="15">
      <c r="A6" s="27" t="s">
        <v>352</v>
      </c>
      <c r="B6" s="28">
        <v>609</v>
      </c>
      <c r="C6" s="55">
        <v>453</v>
      </c>
      <c r="D6" s="56">
        <v>148</v>
      </c>
      <c r="E6" s="56">
        <v>8</v>
      </c>
      <c r="F6" s="57">
        <v>540</v>
      </c>
      <c r="G6" s="55">
        <v>421</v>
      </c>
      <c r="H6" s="56">
        <v>109</v>
      </c>
      <c r="I6" s="56">
        <v>10</v>
      </c>
      <c r="J6" s="58">
        <f aca="true" t="shared" si="2" ref="J6:J36">(F6/B6-1)*100</f>
        <v>-11.33004926108374</v>
      </c>
      <c r="K6" s="59">
        <f t="shared" si="1"/>
        <v>-7.064017660044152</v>
      </c>
      <c r="L6" s="60">
        <f t="shared" si="1"/>
        <v>-26.351351351351347</v>
      </c>
      <c r="M6" s="20"/>
      <c r="N6" s="20"/>
      <c r="O6" s="20"/>
      <c r="R6" s="18"/>
    </row>
    <row r="7" spans="1:18" ht="15">
      <c r="A7" s="21" t="s">
        <v>353</v>
      </c>
      <c r="B7" s="29">
        <v>682</v>
      </c>
      <c r="C7" s="61">
        <v>496</v>
      </c>
      <c r="D7" s="62">
        <v>186</v>
      </c>
      <c r="E7" s="62">
        <v>0</v>
      </c>
      <c r="F7" s="63">
        <v>531</v>
      </c>
      <c r="G7" s="61">
        <v>392</v>
      </c>
      <c r="H7" s="62">
        <v>138</v>
      </c>
      <c r="I7" s="62">
        <v>1</v>
      </c>
      <c r="J7" s="64">
        <f t="shared" si="2"/>
        <v>-22.140762463343112</v>
      </c>
      <c r="K7" s="65">
        <f t="shared" si="1"/>
        <v>-20.967741935483875</v>
      </c>
      <c r="L7" s="66">
        <f t="shared" si="1"/>
        <v>-25.806451612903224</v>
      </c>
      <c r="M7" s="20"/>
      <c r="N7" s="20"/>
      <c r="O7" s="20"/>
      <c r="R7" s="18"/>
    </row>
    <row r="8" spans="1:18" ht="15">
      <c r="A8" s="21" t="s">
        <v>354</v>
      </c>
      <c r="B8" s="29">
        <v>577</v>
      </c>
      <c r="C8" s="61">
        <v>422</v>
      </c>
      <c r="D8" s="62">
        <v>143</v>
      </c>
      <c r="E8" s="62">
        <v>12</v>
      </c>
      <c r="F8" s="63">
        <v>527</v>
      </c>
      <c r="G8" s="61">
        <v>397</v>
      </c>
      <c r="H8" s="62">
        <v>117</v>
      </c>
      <c r="I8" s="62">
        <v>13</v>
      </c>
      <c r="J8" s="64">
        <f t="shared" si="2"/>
        <v>-8.66551126516465</v>
      </c>
      <c r="K8" s="65">
        <f t="shared" si="1"/>
        <v>-5.924170616113744</v>
      </c>
      <c r="L8" s="66">
        <f t="shared" si="1"/>
        <v>-18.181818181818176</v>
      </c>
      <c r="M8" s="20"/>
      <c r="N8" s="20"/>
      <c r="O8" s="20"/>
      <c r="R8" s="18"/>
    </row>
    <row r="9" spans="1:18" ht="15">
      <c r="A9" s="21" t="s">
        <v>355</v>
      </c>
      <c r="B9" s="29">
        <v>175</v>
      </c>
      <c r="C9" s="61">
        <v>132</v>
      </c>
      <c r="D9" s="62">
        <v>43</v>
      </c>
      <c r="E9" s="62">
        <v>0</v>
      </c>
      <c r="F9" s="63">
        <v>154</v>
      </c>
      <c r="G9" s="61">
        <v>118</v>
      </c>
      <c r="H9" s="62">
        <v>36</v>
      </c>
      <c r="I9" s="62">
        <v>0</v>
      </c>
      <c r="J9" s="64">
        <f t="shared" si="2"/>
        <v>-12</v>
      </c>
      <c r="K9" s="65">
        <f t="shared" si="1"/>
        <v>-10.606060606060607</v>
      </c>
      <c r="L9" s="66">
        <f t="shared" si="1"/>
        <v>-16.279069767441857</v>
      </c>
      <c r="M9" s="20"/>
      <c r="N9" s="20"/>
      <c r="O9" s="20"/>
      <c r="R9" s="18"/>
    </row>
    <row r="10" spans="1:18" ht="15">
      <c r="A10" s="21" t="s">
        <v>379</v>
      </c>
      <c r="B10" s="29">
        <v>3180</v>
      </c>
      <c r="C10" s="61">
        <v>2350</v>
      </c>
      <c r="D10" s="62">
        <v>830</v>
      </c>
      <c r="E10" s="62">
        <v>0</v>
      </c>
      <c r="F10" s="63">
        <v>2788</v>
      </c>
      <c r="G10" s="61">
        <v>2101</v>
      </c>
      <c r="H10" s="62">
        <v>683</v>
      </c>
      <c r="I10" s="62">
        <v>4</v>
      </c>
      <c r="J10" s="64">
        <f t="shared" si="2"/>
        <v>-12.32704402515723</v>
      </c>
      <c r="K10" s="65">
        <f t="shared" si="1"/>
        <v>-10.59574468085106</v>
      </c>
      <c r="L10" s="66">
        <f t="shared" si="1"/>
        <v>-17.71084337349398</v>
      </c>
      <c r="M10" s="20"/>
      <c r="N10" s="20"/>
      <c r="O10" s="20"/>
      <c r="R10" s="18"/>
    </row>
    <row r="11" spans="1:24" ht="15">
      <c r="A11" s="21" t="s">
        <v>356</v>
      </c>
      <c r="B11" s="29">
        <v>48</v>
      </c>
      <c r="C11" s="61">
        <v>31</v>
      </c>
      <c r="D11" s="62">
        <v>17</v>
      </c>
      <c r="E11" s="62">
        <v>0</v>
      </c>
      <c r="F11" s="63">
        <v>49</v>
      </c>
      <c r="G11" s="61">
        <v>32</v>
      </c>
      <c r="H11" s="62">
        <v>16</v>
      </c>
      <c r="I11" s="62">
        <v>1</v>
      </c>
      <c r="J11" s="64">
        <f t="shared" si="2"/>
        <v>2.083333333333326</v>
      </c>
      <c r="K11" s="65">
        <f t="shared" si="1"/>
        <v>3.2258064516129004</v>
      </c>
      <c r="L11" s="66">
        <f t="shared" si="1"/>
        <v>-5.882352941176472</v>
      </c>
      <c r="M11" s="20"/>
      <c r="N11" s="20"/>
      <c r="O11" s="74"/>
      <c r="R11" s="18"/>
      <c r="X11" s="11"/>
    </row>
    <row r="12" spans="1:18" ht="15">
      <c r="A12" s="21" t="s">
        <v>469</v>
      </c>
      <c r="B12" s="29">
        <v>154</v>
      </c>
      <c r="C12" s="61">
        <v>114</v>
      </c>
      <c r="D12" s="62">
        <v>40</v>
      </c>
      <c r="E12" s="62">
        <v>0</v>
      </c>
      <c r="F12" s="63">
        <v>144</v>
      </c>
      <c r="G12" s="61">
        <v>107</v>
      </c>
      <c r="H12" s="62">
        <v>37</v>
      </c>
      <c r="I12" s="62">
        <v>0</v>
      </c>
      <c r="J12" s="64">
        <f t="shared" si="2"/>
        <v>-6.493506493506496</v>
      </c>
      <c r="K12" s="65">
        <f t="shared" si="1"/>
        <v>-6.140350877192979</v>
      </c>
      <c r="L12" s="66">
        <f t="shared" si="1"/>
        <v>-7.499999999999996</v>
      </c>
      <c r="M12" s="20"/>
      <c r="N12" s="20"/>
      <c r="O12" s="11"/>
      <c r="R12" s="18"/>
    </row>
    <row r="13" spans="1:18" ht="14.25">
      <c r="A13" s="21" t="s">
        <v>531</v>
      </c>
      <c r="B13" s="29">
        <v>731</v>
      </c>
      <c r="C13" s="61">
        <v>615</v>
      </c>
      <c r="D13" s="62">
        <v>116</v>
      </c>
      <c r="E13" s="62">
        <v>0</v>
      </c>
      <c r="F13" s="63">
        <v>624</v>
      </c>
      <c r="G13" s="61">
        <v>524</v>
      </c>
      <c r="H13" s="62">
        <v>100</v>
      </c>
      <c r="I13" s="62">
        <v>0</v>
      </c>
      <c r="J13" s="64">
        <f t="shared" si="2"/>
        <v>-14.6374829001368</v>
      </c>
      <c r="K13" s="65">
        <f t="shared" si="1"/>
        <v>-14.796747967479673</v>
      </c>
      <c r="L13" s="66">
        <f t="shared" si="1"/>
        <v>-13.793103448275868</v>
      </c>
      <c r="M13" s="20"/>
      <c r="N13" s="20"/>
      <c r="O13" s="20"/>
      <c r="R13" s="18"/>
    </row>
    <row r="14" spans="1:18" ht="15">
      <c r="A14" s="21" t="s">
        <v>359</v>
      </c>
      <c r="B14" s="29">
        <v>1830</v>
      </c>
      <c r="C14" s="61">
        <v>1403</v>
      </c>
      <c r="D14" s="62">
        <v>424</v>
      </c>
      <c r="E14" s="62">
        <v>3</v>
      </c>
      <c r="F14" s="63">
        <v>1746</v>
      </c>
      <c r="G14" s="61">
        <v>1350</v>
      </c>
      <c r="H14" s="62">
        <v>395</v>
      </c>
      <c r="I14" s="62">
        <v>1</v>
      </c>
      <c r="J14" s="64">
        <f t="shared" si="2"/>
        <v>-4.5901639344262275</v>
      </c>
      <c r="K14" s="65">
        <f t="shared" si="1"/>
        <v>-3.7776193870277974</v>
      </c>
      <c r="L14" s="66">
        <f t="shared" si="1"/>
        <v>-6.839622641509435</v>
      </c>
      <c r="M14" s="20"/>
      <c r="N14" s="20"/>
      <c r="O14" s="20"/>
      <c r="R14" s="18"/>
    </row>
    <row r="15" spans="1:18" ht="15">
      <c r="A15" s="21" t="s">
        <v>360</v>
      </c>
      <c r="B15" s="29">
        <v>3444</v>
      </c>
      <c r="C15" s="61">
        <v>2667</v>
      </c>
      <c r="D15" s="62">
        <v>777</v>
      </c>
      <c r="E15" s="62">
        <v>0</v>
      </c>
      <c r="F15" s="63">
        <v>3260</v>
      </c>
      <c r="G15" s="61">
        <v>2541</v>
      </c>
      <c r="H15" s="62">
        <v>719</v>
      </c>
      <c r="I15" s="62">
        <v>0</v>
      </c>
      <c r="J15" s="64">
        <f t="shared" si="2"/>
        <v>-5.342624854819977</v>
      </c>
      <c r="K15" s="65">
        <f t="shared" si="1"/>
        <v>-4.7244094488189</v>
      </c>
      <c r="L15" s="66">
        <f t="shared" si="1"/>
        <v>-7.4646074646074645</v>
      </c>
      <c r="M15" s="20"/>
      <c r="N15" s="20"/>
      <c r="O15" s="20"/>
      <c r="R15" s="18"/>
    </row>
    <row r="16" spans="1:18" ht="15">
      <c r="A16" s="21" t="s">
        <v>361</v>
      </c>
      <c r="B16" s="29">
        <v>331</v>
      </c>
      <c r="C16" s="61">
        <v>268</v>
      </c>
      <c r="D16" s="62">
        <v>63</v>
      </c>
      <c r="E16" s="62">
        <v>0</v>
      </c>
      <c r="F16" s="63">
        <v>275</v>
      </c>
      <c r="G16" s="61">
        <v>211</v>
      </c>
      <c r="H16" s="62">
        <v>64</v>
      </c>
      <c r="I16" s="62">
        <v>0</v>
      </c>
      <c r="J16" s="64">
        <f t="shared" si="2"/>
        <v>-16.918429003021153</v>
      </c>
      <c r="K16" s="65">
        <f t="shared" si="1"/>
        <v>-21.26865671641791</v>
      </c>
      <c r="L16" s="66">
        <f t="shared" si="1"/>
        <v>1.5873015873015817</v>
      </c>
      <c r="M16" s="20"/>
      <c r="N16" s="20"/>
      <c r="O16" s="20"/>
      <c r="R16" s="18"/>
    </row>
    <row r="17" spans="1:18" ht="15">
      <c r="A17" s="21" t="s">
        <v>362</v>
      </c>
      <c r="B17" s="29">
        <v>3378</v>
      </c>
      <c r="C17" s="61">
        <v>2709</v>
      </c>
      <c r="D17" s="62">
        <v>669</v>
      </c>
      <c r="E17" s="62">
        <v>0</v>
      </c>
      <c r="F17" s="63">
        <v>3159</v>
      </c>
      <c r="G17" s="61">
        <v>2579</v>
      </c>
      <c r="H17" s="62">
        <v>580</v>
      </c>
      <c r="I17" s="62">
        <v>0</v>
      </c>
      <c r="J17" s="64">
        <f t="shared" si="2"/>
        <v>-6.483126110124338</v>
      </c>
      <c r="K17" s="65">
        <f t="shared" si="1"/>
        <v>-4.798818752307121</v>
      </c>
      <c r="L17" s="66">
        <f t="shared" si="1"/>
        <v>-13.303437967115094</v>
      </c>
      <c r="M17" s="20"/>
      <c r="N17" s="20"/>
      <c r="O17" s="20"/>
      <c r="R17" s="18"/>
    </row>
    <row r="18" spans="1:18" ht="15">
      <c r="A18" s="21" t="s">
        <v>363</v>
      </c>
      <c r="B18" s="29">
        <v>53</v>
      </c>
      <c r="C18" s="61">
        <v>45</v>
      </c>
      <c r="D18" s="62">
        <v>8</v>
      </c>
      <c r="E18" s="62">
        <v>0</v>
      </c>
      <c r="F18" s="63">
        <v>37</v>
      </c>
      <c r="G18" s="61">
        <v>31</v>
      </c>
      <c r="H18" s="62">
        <v>6</v>
      </c>
      <c r="I18" s="62">
        <v>0</v>
      </c>
      <c r="J18" s="64">
        <f t="shared" si="2"/>
        <v>-30.188679245283023</v>
      </c>
      <c r="K18" s="65">
        <f t="shared" si="1"/>
        <v>-31.11111111111111</v>
      </c>
      <c r="L18" s="66">
        <f t="shared" si="1"/>
        <v>-25</v>
      </c>
      <c r="M18" s="20"/>
      <c r="N18" s="20"/>
      <c r="O18" s="20"/>
      <c r="R18" s="18"/>
    </row>
    <row r="19" spans="1:18" ht="14.25">
      <c r="A19" s="22" t="s">
        <v>532</v>
      </c>
      <c r="B19" s="29">
        <v>136</v>
      </c>
      <c r="C19" s="61">
        <v>99</v>
      </c>
      <c r="D19" s="62">
        <v>37</v>
      </c>
      <c r="E19" s="62">
        <v>0</v>
      </c>
      <c r="F19" s="63">
        <v>139</v>
      </c>
      <c r="G19" s="61">
        <v>94</v>
      </c>
      <c r="H19" s="62">
        <v>44</v>
      </c>
      <c r="I19" s="62">
        <v>1</v>
      </c>
      <c r="J19" s="64">
        <f t="shared" si="2"/>
        <v>2.2058823529411686</v>
      </c>
      <c r="K19" s="65">
        <f t="shared" si="1"/>
        <v>-5.05050505050505</v>
      </c>
      <c r="L19" s="66">
        <f t="shared" si="1"/>
        <v>18.918918918918926</v>
      </c>
      <c r="M19" s="20"/>
      <c r="N19" s="20"/>
      <c r="O19" s="20"/>
      <c r="R19" s="18"/>
    </row>
    <row r="20" spans="1:15" ht="15">
      <c r="A20" s="22" t="s">
        <v>365</v>
      </c>
      <c r="B20" s="29">
        <v>191</v>
      </c>
      <c r="C20" s="61">
        <v>135</v>
      </c>
      <c r="D20" s="62">
        <v>53</v>
      </c>
      <c r="E20" s="62">
        <v>3</v>
      </c>
      <c r="F20" s="63">
        <v>120</v>
      </c>
      <c r="G20" s="61">
        <v>87</v>
      </c>
      <c r="H20" s="62">
        <v>31</v>
      </c>
      <c r="I20" s="62">
        <v>2</v>
      </c>
      <c r="J20" s="64">
        <f t="shared" si="2"/>
        <v>-37.17277486910995</v>
      </c>
      <c r="K20" s="65">
        <f t="shared" si="1"/>
        <v>-35.55555555555555</v>
      </c>
      <c r="L20" s="66">
        <f t="shared" si="1"/>
        <v>-41.509433962264154</v>
      </c>
      <c r="M20" s="20"/>
      <c r="N20" s="20"/>
      <c r="O20" s="20"/>
    </row>
    <row r="21" spans="1:18" ht="15">
      <c r="A21" s="22" t="s">
        <v>266</v>
      </c>
      <c r="B21" s="29">
        <v>25</v>
      </c>
      <c r="C21" s="61">
        <v>21</v>
      </c>
      <c r="D21" s="62">
        <v>4</v>
      </c>
      <c r="E21" s="62">
        <v>0</v>
      </c>
      <c r="F21" s="63">
        <v>36</v>
      </c>
      <c r="G21" s="61">
        <v>22</v>
      </c>
      <c r="H21" s="62">
        <v>14</v>
      </c>
      <c r="I21" s="62">
        <v>0</v>
      </c>
      <c r="J21" s="64">
        <f t="shared" si="2"/>
        <v>43.99999999999999</v>
      </c>
      <c r="K21" s="65">
        <f aca="true" t="shared" si="3" ref="K21:K36">(G21/C21-1)*100</f>
        <v>4.761904761904767</v>
      </c>
      <c r="L21" s="66">
        <f aca="true" t="shared" si="4" ref="L21:L36">(H21/D21-1)*100</f>
        <v>250</v>
      </c>
      <c r="M21" s="20"/>
      <c r="N21" s="20"/>
      <c r="O21" s="20"/>
      <c r="R21" s="18"/>
    </row>
    <row r="22" spans="1:18" ht="15">
      <c r="A22" s="22" t="s">
        <v>366</v>
      </c>
      <c r="B22" s="29">
        <v>625</v>
      </c>
      <c r="C22" s="61">
        <v>455</v>
      </c>
      <c r="D22" s="62">
        <v>168</v>
      </c>
      <c r="E22" s="62">
        <v>2</v>
      </c>
      <c r="F22" s="63">
        <v>537</v>
      </c>
      <c r="G22" s="61">
        <v>388</v>
      </c>
      <c r="H22" s="62">
        <v>145</v>
      </c>
      <c r="I22" s="62">
        <v>4</v>
      </c>
      <c r="J22" s="64">
        <f t="shared" si="2"/>
        <v>-14.080000000000004</v>
      </c>
      <c r="K22" s="65">
        <f t="shared" si="3"/>
        <v>-14.725274725274728</v>
      </c>
      <c r="L22" s="66">
        <f t="shared" si="4"/>
        <v>-13.690476190476186</v>
      </c>
      <c r="M22" s="20"/>
      <c r="N22" s="20"/>
      <c r="O22" s="20"/>
      <c r="R22" s="18"/>
    </row>
    <row r="23" spans="1:18" ht="15">
      <c r="A23" s="22" t="s">
        <v>470</v>
      </c>
      <c r="B23" s="29">
        <v>19</v>
      </c>
      <c r="C23" s="61">
        <v>10</v>
      </c>
      <c r="D23" s="62">
        <v>9</v>
      </c>
      <c r="E23" s="62">
        <v>0</v>
      </c>
      <c r="F23" s="63">
        <v>9</v>
      </c>
      <c r="G23" s="61">
        <v>6</v>
      </c>
      <c r="H23" s="62">
        <v>3</v>
      </c>
      <c r="I23" s="62">
        <v>0</v>
      </c>
      <c r="J23" s="64">
        <f t="shared" si="2"/>
        <v>-52.63157894736843</v>
      </c>
      <c r="K23" s="65">
        <f t="shared" si="3"/>
        <v>-40</v>
      </c>
      <c r="L23" s="66">
        <f t="shared" si="4"/>
        <v>-66.66666666666667</v>
      </c>
      <c r="M23" s="20"/>
      <c r="N23" s="20"/>
      <c r="O23" s="20"/>
      <c r="R23" s="18"/>
    </row>
    <row r="24" spans="1:18" ht="15">
      <c r="A24" s="22" t="s">
        <v>367</v>
      </c>
      <c r="B24" s="29">
        <v>535</v>
      </c>
      <c r="C24" s="61">
        <v>398</v>
      </c>
      <c r="D24" s="62">
        <v>137</v>
      </c>
      <c r="E24" s="62">
        <v>0</v>
      </c>
      <c r="F24" s="63">
        <v>655</v>
      </c>
      <c r="G24" s="61">
        <v>459</v>
      </c>
      <c r="H24" s="62">
        <v>196</v>
      </c>
      <c r="I24" s="62">
        <v>0</v>
      </c>
      <c r="J24" s="64">
        <f t="shared" si="2"/>
        <v>22.429906542056077</v>
      </c>
      <c r="K24" s="65">
        <f t="shared" si="3"/>
        <v>15.32663316582914</v>
      </c>
      <c r="L24" s="66">
        <f t="shared" si="4"/>
        <v>43.065693430656935</v>
      </c>
      <c r="M24" s="20"/>
      <c r="N24" s="20"/>
      <c r="O24" s="20"/>
      <c r="R24" s="18"/>
    </row>
    <row r="25" spans="1:18" ht="15">
      <c r="A25" s="22" t="s">
        <v>368</v>
      </c>
      <c r="B25" s="29">
        <v>414</v>
      </c>
      <c r="C25" s="61">
        <v>310</v>
      </c>
      <c r="D25" s="62">
        <v>104</v>
      </c>
      <c r="E25" s="62">
        <v>0</v>
      </c>
      <c r="F25" s="63">
        <v>370</v>
      </c>
      <c r="G25" s="61">
        <v>267</v>
      </c>
      <c r="H25" s="62">
        <v>103</v>
      </c>
      <c r="I25" s="62">
        <v>0</v>
      </c>
      <c r="J25" s="64">
        <f t="shared" si="2"/>
        <v>-10.6280193236715</v>
      </c>
      <c r="K25" s="65">
        <f t="shared" si="3"/>
        <v>-13.87096774193548</v>
      </c>
      <c r="L25" s="66">
        <f t="shared" si="4"/>
        <v>-0.9615384615384581</v>
      </c>
      <c r="M25" s="20"/>
      <c r="N25" s="20"/>
      <c r="O25" s="20"/>
      <c r="R25" s="18"/>
    </row>
    <row r="26" spans="1:18" ht="15">
      <c r="A26" s="22" t="s">
        <v>369</v>
      </c>
      <c r="B26" s="29">
        <v>2831</v>
      </c>
      <c r="C26" s="61">
        <v>2084</v>
      </c>
      <c r="D26" s="62">
        <v>747</v>
      </c>
      <c r="E26" s="62">
        <v>0</v>
      </c>
      <c r="F26" s="63">
        <v>1896</v>
      </c>
      <c r="G26" s="61">
        <v>1437</v>
      </c>
      <c r="H26" s="62">
        <v>458</v>
      </c>
      <c r="I26" s="62">
        <v>1</v>
      </c>
      <c r="J26" s="64">
        <f t="shared" si="2"/>
        <v>-33.02719886965737</v>
      </c>
      <c r="K26" s="65">
        <f t="shared" si="3"/>
        <v>-31.046065259117086</v>
      </c>
      <c r="L26" s="66">
        <f t="shared" si="4"/>
        <v>-38.68808567603749</v>
      </c>
      <c r="M26" s="20"/>
      <c r="N26" s="20"/>
      <c r="O26" s="20"/>
      <c r="R26" s="18"/>
    </row>
    <row r="27" spans="1:18" ht="15">
      <c r="A27" s="22" t="s">
        <v>370</v>
      </c>
      <c r="B27" s="29">
        <v>602</v>
      </c>
      <c r="C27" s="61">
        <v>475</v>
      </c>
      <c r="D27" s="62">
        <v>127</v>
      </c>
      <c r="E27" s="62">
        <v>0</v>
      </c>
      <c r="F27" s="63">
        <v>618</v>
      </c>
      <c r="G27" s="61">
        <v>500</v>
      </c>
      <c r="H27" s="62">
        <v>118</v>
      </c>
      <c r="I27" s="62">
        <v>0</v>
      </c>
      <c r="J27" s="64">
        <f t="shared" si="2"/>
        <v>2.657807308970095</v>
      </c>
      <c r="K27" s="65">
        <f t="shared" si="3"/>
        <v>5.263157894736836</v>
      </c>
      <c r="L27" s="66">
        <f t="shared" si="4"/>
        <v>-7.0866141732283445</v>
      </c>
      <c r="M27" s="20"/>
      <c r="N27" s="20"/>
      <c r="O27" s="20"/>
      <c r="R27" s="18"/>
    </row>
    <row r="28" spans="1:18" ht="15">
      <c r="A28" s="22" t="s">
        <v>371</v>
      </c>
      <c r="B28" s="29">
        <v>1951</v>
      </c>
      <c r="C28" s="61">
        <v>1449</v>
      </c>
      <c r="D28" s="62">
        <v>502</v>
      </c>
      <c r="E28" s="62">
        <v>0</v>
      </c>
      <c r="F28" s="63">
        <v>1633</v>
      </c>
      <c r="G28" s="61">
        <v>1245</v>
      </c>
      <c r="H28" s="62">
        <v>388</v>
      </c>
      <c r="I28" s="62">
        <v>0</v>
      </c>
      <c r="J28" s="64">
        <f t="shared" si="2"/>
        <v>-16.29933367503844</v>
      </c>
      <c r="K28" s="65">
        <f t="shared" si="3"/>
        <v>-14.078674948240167</v>
      </c>
      <c r="L28" s="66">
        <f t="shared" si="4"/>
        <v>-22.709163346613547</v>
      </c>
      <c r="M28" s="20"/>
      <c r="N28" s="20"/>
      <c r="O28" s="20"/>
      <c r="R28" s="18"/>
    </row>
    <row r="29" spans="1:18" ht="15">
      <c r="A29" s="22" t="s">
        <v>372</v>
      </c>
      <c r="B29" s="29">
        <v>104</v>
      </c>
      <c r="C29" s="61">
        <v>78</v>
      </c>
      <c r="D29" s="62">
        <v>26</v>
      </c>
      <c r="E29" s="62">
        <v>0</v>
      </c>
      <c r="F29" s="63">
        <v>85</v>
      </c>
      <c r="G29" s="61">
        <v>66</v>
      </c>
      <c r="H29" s="62">
        <v>19</v>
      </c>
      <c r="I29" s="62">
        <v>0</v>
      </c>
      <c r="J29" s="64">
        <f t="shared" si="2"/>
        <v>-18.26923076923077</v>
      </c>
      <c r="K29" s="65">
        <f t="shared" si="3"/>
        <v>-15.384615384615385</v>
      </c>
      <c r="L29" s="66">
        <f t="shared" si="4"/>
        <v>-26.923076923076927</v>
      </c>
      <c r="M29" s="20"/>
      <c r="N29" s="20"/>
      <c r="O29" s="20"/>
      <c r="R29" s="18"/>
    </row>
    <row r="30" spans="1:18" ht="15">
      <c r="A30" s="22" t="s">
        <v>373</v>
      </c>
      <c r="B30" s="29">
        <v>276</v>
      </c>
      <c r="C30" s="61">
        <v>205</v>
      </c>
      <c r="D30" s="62">
        <v>71</v>
      </c>
      <c r="E30" s="62">
        <v>0</v>
      </c>
      <c r="F30" s="63">
        <v>266</v>
      </c>
      <c r="G30" s="61">
        <v>217</v>
      </c>
      <c r="H30" s="62">
        <v>49</v>
      </c>
      <c r="I30" s="62">
        <v>0</v>
      </c>
      <c r="J30" s="64">
        <f t="shared" si="2"/>
        <v>-3.6231884057971064</v>
      </c>
      <c r="K30" s="65">
        <f t="shared" si="3"/>
        <v>5.853658536585371</v>
      </c>
      <c r="L30" s="66">
        <f t="shared" si="4"/>
        <v>-30.98591549295775</v>
      </c>
      <c r="M30" s="20"/>
      <c r="N30" s="20"/>
      <c r="O30" s="20"/>
      <c r="R30" s="18"/>
    </row>
    <row r="31" spans="1:18" ht="15">
      <c r="A31" s="23" t="s">
        <v>374</v>
      </c>
      <c r="B31" s="31">
        <v>238</v>
      </c>
      <c r="C31" s="61">
        <v>182</v>
      </c>
      <c r="D31" s="61">
        <v>56</v>
      </c>
      <c r="E31" s="61">
        <v>0</v>
      </c>
      <c r="F31" s="67">
        <v>196</v>
      </c>
      <c r="G31" s="61">
        <v>142</v>
      </c>
      <c r="H31" s="61">
        <v>54</v>
      </c>
      <c r="I31" s="61">
        <v>0</v>
      </c>
      <c r="J31" s="68">
        <f t="shared" si="2"/>
        <v>-17.647058823529417</v>
      </c>
      <c r="K31" s="65">
        <f t="shared" si="3"/>
        <v>-21.978021978021978</v>
      </c>
      <c r="L31" s="65">
        <f t="shared" si="4"/>
        <v>-3.57142857142857</v>
      </c>
      <c r="M31" s="20"/>
      <c r="N31" s="20"/>
      <c r="O31" s="20"/>
      <c r="R31" s="18"/>
    </row>
    <row r="32" spans="1:18" ht="15">
      <c r="A32" s="32" t="s">
        <v>375</v>
      </c>
      <c r="B32" s="33">
        <v>253</v>
      </c>
      <c r="C32" s="69">
        <v>196</v>
      </c>
      <c r="D32" s="69">
        <v>57</v>
      </c>
      <c r="E32" s="69">
        <v>0</v>
      </c>
      <c r="F32" s="70">
        <v>227</v>
      </c>
      <c r="G32" s="69">
        <v>167</v>
      </c>
      <c r="H32" s="69">
        <v>55</v>
      </c>
      <c r="I32" s="69">
        <v>5</v>
      </c>
      <c r="J32" s="71">
        <f t="shared" si="2"/>
        <v>-10.276679841897229</v>
      </c>
      <c r="K32" s="72">
        <f t="shared" si="3"/>
        <v>-14.795918367346939</v>
      </c>
      <c r="L32" s="72">
        <f t="shared" si="4"/>
        <v>-3.508771929824561</v>
      </c>
      <c r="M32" s="20"/>
      <c r="N32" s="20"/>
      <c r="O32" s="20"/>
      <c r="R32" s="18"/>
    </row>
    <row r="33" spans="1:18" ht="15">
      <c r="A33" s="19" t="s">
        <v>376</v>
      </c>
      <c r="B33" s="28">
        <v>16</v>
      </c>
      <c r="C33" s="55">
        <v>9</v>
      </c>
      <c r="D33" s="56">
        <v>7</v>
      </c>
      <c r="E33" s="56">
        <v>0</v>
      </c>
      <c r="F33" s="57">
        <v>9</v>
      </c>
      <c r="G33" s="55">
        <v>8</v>
      </c>
      <c r="H33" s="56">
        <v>1</v>
      </c>
      <c r="I33" s="56">
        <v>0</v>
      </c>
      <c r="J33" s="58">
        <f t="shared" si="2"/>
        <v>-43.75</v>
      </c>
      <c r="K33" s="59">
        <f t="shared" si="3"/>
        <v>-11.111111111111116</v>
      </c>
      <c r="L33" s="60">
        <f t="shared" si="4"/>
        <v>-85.71428571428572</v>
      </c>
      <c r="M33" s="20"/>
      <c r="N33" s="20"/>
      <c r="O33" s="20"/>
      <c r="R33" s="18"/>
    </row>
    <row r="34" spans="1:18" ht="15">
      <c r="A34" s="22" t="s">
        <v>339</v>
      </c>
      <c r="B34" s="31">
        <v>2</v>
      </c>
      <c r="C34" s="61" t="s">
        <v>118</v>
      </c>
      <c r="D34" s="61" t="s">
        <v>118</v>
      </c>
      <c r="E34" s="61">
        <v>2</v>
      </c>
      <c r="F34" s="67">
        <v>2</v>
      </c>
      <c r="G34" s="61" t="s">
        <v>118</v>
      </c>
      <c r="H34" s="61" t="s">
        <v>118</v>
      </c>
      <c r="I34" s="61">
        <v>2</v>
      </c>
      <c r="J34" s="68">
        <v>0</v>
      </c>
      <c r="K34" s="65" t="s">
        <v>408</v>
      </c>
      <c r="L34" s="65" t="s">
        <v>408</v>
      </c>
      <c r="M34" s="20"/>
      <c r="N34" s="20"/>
      <c r="O34" s="20"/>
      <c r="R34" s="18"/>
    </row>
    <row r="35" spans="1:18" ht="15">
      <c r="A35" s="22" t="s">
        <v>377</v>
      </c>
      <c r="B35" s="29">
        <v>106</v>
      </c>
      <c r="C35" s="61">
        <v>74</v>
      </c>
      <c r="D35" s="62">
        <v>32</v>
      </c>
      <c r="E35" s="62">
        <v>0</v>
      </c>
      <c r="F35" s="63">
        <v>116</v>
      </c>
      <c r="G35" s="61">
        <v>86</v>
      </c>
      <c r="H35" s="62">
        <v>30</v>
      </c>
      <c r="I35" s="62">
        <v>0</v>
      </c>
      <c r="J35" s="64">
        <f t="shared" si="2"/>
        <v>9.433962264150942</v>
      </c>
      <c r="K35" s="65">
        <f t="shared" si="3"/>
        <v>16.216216216216207</v>
      </c>
      <c r="L35" s="66">
        <f t="shared" si="4"/>
        <v>-6.25</v>
      </c>
      <c r="M35" s="20"/>
      <c r="N35" s="20"/>
      <c r="O35" s="20"/>
      <c r="R35" s="18"/>
    </row>
    <row r="36" spans="1:18" ht="15">
      <c r="A36" s="24" t="s">
        <v>378</v>
      </c>
      <c r="B36" s="33">
        <v>230</v>
      </c>
      <c r="C36" s="69">
        <v>163</v>
      </c>
      <c r="D36" s="69">
        <v>67</v>
      </c>
      <c r="E36" s="69">
        <v>0</v>
      </c>
      <c r="F36" s="70">
        <v>241</v>
      </c>
      <c r="G36" s="69">
        <v>181</v>
      </c>
      <c r="H36" s="69">
        <v>60</v>
      </c>
      <c r="I36" s="69">
        <v>0</v>
      </c>
      <c r="J36" s="71">
        <f t="shared" si="2"/>
        <v>4.7826086956521685</v>
      </c>
      <c r="K36" s="72">
        <f t="shared" si="3"/>
        <v>11.042944785276077</v>
      </c>
      <c r="L36" s="72">
        <f t="shared" si="4"/>
        <v>-10.447761194029848</v>
      </c>
      <c r="M36" s="20"/>
      <c r="N36" s="20"/>
      <c r="O36" s="20"/>
      <c r="R36" s="18"/>
    </row>
    <row r="37" spans="1:18" ht="15">
      <c r="A37" s="73" t="s">
        <v>487</v>
      </c>
      <c r="B37" s="73"/>
      <c r="C37" s="73"/>
      <c r="D37" s="73"/>
      <c r="E37" s="73"/>
      <c r="F37" s="73"/>
      <c r="G37" s="73"/>
      <c r="H37" s="73"/>
      <c r="I37" s="73"/>
      <c r="J37" s="73"/>
      <c r="M37" s="20"/>
      <c r="N37" s="20"/>
      <c r="O37" s="20"/>
      <c r="R37" s="18"/>
    </row>
    <row r="38" spans="1:15" ht="15">
      <c r="A38" s="1" t="s">
        <v>488</v>
      </c>
      <c r="M38" s="20"/>
      <c r="N38" s="20"/>
      <c r="O38" s="20"/>
    </row>
    <row r="39" spans="1:15" ht="15">
      <c r="A39" s="1" t="s">
        <v>489</v>
      </c>
      <c r="M39" s="20"/>
      <c r="N39" s="20"/>
      <c r="O39" s="20"/>
    </row>
    <row r="40" spans="1:15" ht="15">
      <c r="A40" s="41" t="s">
        <v>530</v>
      </c>
      <c r="B40" s="41"/>
      <c r="C40" s="41"/>
      <c r="D40" s="41"/>
      <c r="E40" s="41"/>
      <c r="F40" s="41"/>
      <c r="G40" s="41"/>
      <c r="H40" s="41"/>
      <c r="I40" s="41"/>
      <c r="J40" s="41"/>
      <c r="M40" s="20"/>
      <c r="N40" s="20"/>
      <c r="O40" s="20"/>
    </row>
  </sheetData>
  <mergeCells count="3">
    <mergeCell ref="J3:L3"/>
    <mergeCell ref="B3:E3"/>
    <mergeCell ref="F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8A7A6-4FC5-4F28-B3D3-B8B7FD309F25}">
  <dimension ref="A1:K35"/>
  <sheetViews>
    <sheetView workbookViewId="0" topLeftCell="A3">
      <selection activeCell="L12" sqref="L12"/>
    </sheetView>
  </sheetViews>
  <sheetFormatPr defaultColWidth="8.7109375" defaultRowHeight="15"/>
  <cols>
    <col min="1" max="16384" width="8.7109375" style="1" customWidth="1"/>
  </cols>
  <sheetData>
    <row r="1" spans="1:11" ht="12.75">
      <c r="A1" s="127" t="s">
        <v>490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2.75">
      <c r="A2" s="128" t="s">
        <v>386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8" spans="2:8" ht="12.75">
      <c r="B8" s="75" t="s">
        <v>380</v>
      </c>
      <c r="C8" s="75" t="s">
        <v>381</v>
      </c>
      <c r="D8" s="75" t="s">
        <v>382</v>
      </c>
      <c r="E8" s="75" t="s">
        <v>383</v>
      </c>
      <c r="F8" s="75" t="s">
        <v>384</v>
      </c>
      <c r="G8" s="75" t="s">
        <v>385</v>
      </c>
      <c r="H8" s="75" t="s">
        <v>350</v>
      </c>
    </row>
    <row r="9" spans="1:8" ht="12.75">
      <c r="A9" s="39" t="s">
        <v>351</v>
      </c>
      <c r="B9" s="40">
        <v>454</v>
      </c>
      <c r="C9" s="40">
        <v>426</v>
      </c>
      <c r="D9" s="40">
        <v>2376</v>
      </c>
      <c r="E9" s="40">
        <v>6623</v>
      </c>
      <c r="F9" s="40">
        <v>4629</v>
      </c>
      <c r="G9" s="40">
        <v>5986</v>
      </c>
      <c r="H9" s="40">
        <v>127</v>
      </c>
    </row>
    <row r="10" spans="2:8" ht="12.75">
      <c r="B10" s="11">
        <f aca="true" t="shared" si="0" ref="B10:H10">B9/SUM($B$9:$H$9)</f>
        <v>0.02201639105765967</v>
      </c>
      <c r="C10" s="11">
        <f t="shared" si="0"/>
        <v>0.020658551961592553</v>
      </c>
      <c r="D10" s="11">
        <f t="shared" si="0"/>
        <v>0.11522234615198099</v>
      </c>
      <c r="E10" s="11">
        <f t="shared" si="0"/>
        <v>0.32117744047330393</v>
      </c>
      <c r="F10" s="11">
        <f t="shared" si="0"/>
        <v>0.22447989913195288</v>
      </c>
      <c r="G10" s="11">
        <f t="shared" si="0"/>
        <v>0.29028660103777704</v>
      </c>
      <c r="H10" s="11">
        <f t="shared" si="0"/>
        <v>0.006158770185732991</v>
      </c>
    </row>
    <row r="34" ht="12.75">
      <c r="A34" s="73" t="s">
        <v>491</v>
      </c>
    </row>
    <row r="35" ht="12.75">
      <c r="A35" s="41" t="s">
        <v>530</v>
      </c>
    </row>
  </sheetData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5E162-C2DF-4414-B7A2-E51C6C10E194}">
  <dimension ref="A1:T77"/>
  <sheetViews>
    <sheetView workbookViewId="0" topLeftCell="A1">
      <selection activeCell="A1" sqref="A1:I39"/>
    </sheetView>
  </sheetViews>
  <sheetFormatPr defaultColWidth="8.7109375" defaultRowHeight="15"/>
  <cols>
    <col min="1" max="1" width="44.57421875" style="1" bestFit="1" customWidth="1"/>
    <col min="2" max="9" width="13.57421875" style="1" customWidth="1"/>
    <col min="10" max="10" width="16.7109375" style="1" bestFit="1" customWidth="1"/>
    <col min="11" max="11" width="12.00390625" style="1" customWidth="1"/>
    <col min="12" max="12" width="13.7109375" style="1" bestFit="1" customWidth="1"/>
    <col min="13" max="14" width="9.57421875" style="1" bestFit="1" customWidth="1"/>
    <col min="15" max="18" width="10.57421875" style="1" bestFit="1" customWidth="1"/>
    <col min="19" max="19" width="11.57421875" style="1" bestFit="1" customWidth="1"/>
    <col min="20" max="16384" width="8.7109375" style="1" customWidth="1"/>
  </cols>
  <sheetData>
    <row r="1" spans="1:8" ht="15">
      <c r="A1" s="43" t="s">
        <v>492</v>
      </c>
      <c r="B1" s="43"/>
      <c r="C1" s="43"/>
      <c r="D1" s="42"/>
      <c r="E1" s="43"/>
      <c r="F1" s="43"/>
      <c r="G1" s="42"/>
      <c r="H1" s="85"/>
    </row>
    <row r="2" spans="1:8" ht="15">
      <c r="A2" s="3" t="s">
        <v>409</v>
      </c>
      <c r="B2" s="3"/>
      <c r="C2" s="3"/>
      <c r="D2" s="3"/>
      <c r="E2" s="3"/>
      <c r="F2" s="3"/>
      <c r="G2" s="3"/>
      <c r="H2" s="3"/>
    </row>
    <row r="3" spans="1:9" ht="28.15" customHeight="1">
      <c r="A3" s="25"/>
      <c r="B3" s="26" t="s">
        <v>347</v>
      </c>
      <c r="C3" s="44" t="s">
        <v>380</v>
      </c>
      <c r="D3" s="44" t="s">
        <v>381</v>
      </c>
      <c r="E3" s="44" t="s">
        <v>382</v>
      </c>
      <c r="F3" s="44" t="s">
        <v>383</v>
      </c>
      <c r="G3" s="44" t="s">
        <v>384</v>
      </c>
      <c r="H3" s="44" t="s">
        <v>385</v>
      </c>
      <c r="I3" s="44" t="s">
        <v>350</v>
      </c>
    </row>
    <row r="4" spans="1:20" ht="15">
      <c r="A4" s="45" t="s">
        <v>396</v>
      </c>
      <c r="B4" s="46">
        <v>20621</v>
      </c>
      <c r="C4" s="76">
        <v>2.2016391057659668</v>
      </c>
      <c r="D4" s="77">
        <v>2.065855196159255</v>
      </c>
      <c r="E4" s="77">
        <v>11.522234615198098</v>
      </c>
      <c r="F4" s="77">
        <v>32.11774404733039</v>
      </c>
      <c r="G4" s="77">
        <v>22.447989913195286</v>
      </c>
      <c r="H4" s="77">
        <v>29.028660103777703</v>
      </c>
      <c r="I4" s="77">
        <v>0.615877018573299</v>
      </c>
      <c r="J4" s="86"/>
      <c r="L4" s="18"/>
      <c r="M4" s="18"/>
      <c r="N4" s="18"/>
      <c r="O4" s="18"/>
      <c r="P4" s="18"/>
      <c r="Q4" s="18"/>
      <c r="R4" s="18"/>
      <c r="S4" s="18"/>
      <c r="T4" s="18"/>
    </row>
    <row r="5" spans="1:20" ht="15">
      <c r="A5" s="27" t="s">
        <v>352</v>
      </c>
      <c r="B5" s="28">
        <v>540</v>
      </c>
      <c r="C5" s="78">
        <v>1.4814814814814816</v>
      </c>
      <c r="D5" s="79">
        <v>1.4814814814814816</v>
      </c>
      <c r="E5" s="79">
        <v>11.666666666666666</v>
      </c>
      <c r="F5" s="79">
        <v>30.555555555555557</v>
      </c>
      <c r="G5" s="79">
        <v>26.481481481481485</v>
      </c>
      <c r="H5" s="79">
        <v>25.74074074074074</v>
      </c>
      <c r="I5" s="79">
        <v>2.5925925925925926</v>
      </c>
      <c r="J5" s="86"/>
      <c r="L5" s="18"/>
      <c r="M5" s="18"/>
      <c r="N5" s="18"/>
      <c r="O5" s="18"/>
      <c r="P5" s="18"/>
      <c r="Q5" s="18"/>
      <c r="R5" s="18"/>
      <c r="S5" s="18"/>
      <c r="T5" s="18"/>
    </row>
    <row r="6" spans="1:20" ht="15">
      <c r="A6" s="21" t="s">
        <v>353</v>
      </c>
      <c r="B6" s="29">
        <v>531</v>
      </c>
      <c r="C6" s="80">
        <v>2.2598870056497176</v>
      </c>
      <c r="D6" s="81">
        <v>3.2015065913371</v>
      </c>
      <c r="E6" s="81">
        <v>8.47457627118644</v>
      </c>
      <c r="F6" s="81">
        <v>36.72316384180791</v>
      </c>
      <c r="G6" s="81">
        <v>22.4105461393597</v>
      </c>
      <c r="H6" s="81">
        <v>26.55367231638418</v>
      </c>
      <c r="I6" s="81">
        <v>0.3766478342749529</v>
      </c>
      <c r="J6" s="86"/>
      <c r="L6" s="18"/>
      <c r="M6" s="18"/>
      <c r="N6" s="18"/>
      <c r="O6" s="18"/>
      <c r="P6" s="18"/>
      <c r="Q6" s="18"/>
      <c r="R6" s="18"/>
      <c r="S6" s="18"/>
      <c r="T6" s="18"/>
    </row>
    <row r="7" spans="1:20" ht="15">
      <c r="A7" s="21" t="s">
        <v>354</v>
      </c>
      <c r="B7" s="29">
        <v>527</v>
      </c>
      <c r="C7" s="80">
        <v>2.846299810246679</v>
      </c>
      <c r="D7" s="81">
        <v>1.5180265654648957</v>
      </c>
      <c r="E7" s="81">
        <v>9.297912713472485</v>
      </c>
      <c r="F7" s="81">
        <v>33.586337760910816</v>
      </c>
      <c r="G7" s="81">
        <v>22.2011385199241</v>
      </c>
      <c r="H7" s="81">
        <v>29.98102466793169</v>
      </c>
      <c r="I7" s="81">
        <v>0.5692599620493358</v>
      </c>
      <c r="J7" s="86"/>
      <c r="L7" s="18"/>
      <c r="M7" s="18"/>
      <c r="N7" s="18"/>
      <c r="O7" s="18"/>
      <c r="P7" s="18"/>
      <c r="Q7" s="18"/>
      <c r="R7" s="18"/>
      <c r="S7" s="18"/>
      <c r="T7" s="18"/>
    </row>
    <row r="8" spans="1:20" ht="15">
      <c r="A8" s="21" t="s">
        <v>355</v>
      </c>
      <c r="B8" s="29">
        <v>154</v>
      </c>
      <c r="C8" s="80">
        <v>3.896103896103896</v>
      </c>
      <c r="D8" s="81">
        <v>3.2467532467532463</v>
      </c>
      <c r="E8" s="81">
        <v>11.03896103896104</v>
      </c>
      <c r="F8" s="81">
        <v>23.376623376623375</v>
      </c>
      <c r="G8" s="81">
        <v>24.025974025974026</v>
      </c>
      <c r="H8" s="81">
        <v>34.41558441558442</v>
      </c>
      <c r="I8" s="81">
        <v>0</v>
      </c>
      <c r="J8" s="86"/>
      <c r="L8" s="18"/>
      <c r="M8" s="18"/>
      <c r="N8" s="18"/>
      <c r="O8" s="18"/>
      <c r="P8" s="18"/>
      <c r="Q8" s="18"/>
      <c r="R8" s="18"/>
      <c r="S8" s="18"/>
      <c r="T8" s="18"/>
    </row>
    <row r="9" spans="1:20" ht="15">
      <c r="A9" s="21" t="s">
        <v>379</v>
      </c>
      <c r="B9" s="29">
        <v>2788</v>
      </c>
      <c r="C9" s="80">
        <v>1.8292682926829267</v>
      </c>
      <c r="D9" s="81">
        <v>2.259684361549498</v>
      </c>
      <c r="E9" s="81">
        <v>10.760401721664275</v>
      </c>
      <c r="F9" s="81">
        <v>24.031563845050215</v>
      </c>
      <c r="G9" s="81">
        <v>24.28263988522238</v>
      </c>
      <c r="H9" s="81">
        <v>36.69296987087518</v>
      </c>
      <c r="I9" s="81">
        <v>0.1434720229555237</v>
      </c>
      <c r="J9" s="86"/>
      <c r="L9" s="18"/>
      <c r="M9" s="18"/>
      <c r="N9" s="18"/>
      <c r="O9" s="18"/>
      <c r="P9" s="18"/>
      <c r="Q9" s="18"/>
      <c r="R9" s="18"/>
      <c r="S9" s="18"/>
      <c r="T9" s="18"/>
    </row>
    <row r="10" spans="1:20" ht="15">
      <c r="A10" s="21" t="s">
        <v>356</v>
      </c>
      <c r="B10" s="29">
        <v>49</v>
      </c>
      <c r="C10" s="80">
        <v>8.16326530612245</v>
      </c>
      <c r="D10" s="81">
        <v>4.081632653061225</v>
      </c>
      <c r="E10" s="81">
        <v>4.081632653061225</v>
      </c>
      <c r="F10" s="81">
        <v>40.816326530612244</v>
      </c>
      <c r="G10" s="81">
        <v>20.408163265306122</v>
      </c>
      <c r="H10" s="81">
        <v>22.448979591836736</v>
      </c>
      <c r="I10" s="81">
        <v>0</v>
      </c>
      <c r="J10" s="86"/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15">
      <c r="A11" s="21" t="s">
        <v>469</v>
      </c>
      <c r="B11" s="29">
        <v>144</v>
      </c>
      <c r="C11" s="80">
        <v>5.555555555555555</v>
      </c>
      <c r="D11" s="81">
        <v>4.166666666666666</v>
      </c>
      <c r="E11" s="81">
        <v>6.25</v>
      </c>
      <c r="F11" s="81">
        <v>44.44444444444444</v>
      </c>
      <c r="G11" s="81">
        <v>17.36111111111111</v>
      </c>
      <c r="H11" s="81">
        <v>22.22222222222222</v>
      </c>
      <c r="I11" s="81">
        <v>0</v>
      </c>
      <c r="J11" s="86"/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14.25">
      <c r="A12" s="21" t="s">
        <v>531</v>
      </c>
      <c r="B12" s="29">
        <v>624</v>
      </c>
      <c r="C12" s="80">
        <v>0.9615384615384616</v>
      </c>
      <c r="D12" s="81">
        <v>2.083333333333333</v>
      </c>
      <c r="E12" s="81">
        <v>13.782051282051283</v>
      </c>
      <c r="F12" s="81">
        <v>36.69871794871795</v>
      </c>
      <c r="G12" s="81">
        <v>19.55128205128205</v>
      </c>
      <c r="H12" s="81">
        <v>24.519230769230766</v>
      </c>
      <c r="I12" s="81">
        <v>2.403846153846154</v>
      </c>
      <c r="J12" s="86"/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15">
      <c r="A13" s="21" t="s">
        <v>359</v>
      </c>
      <c r="B13" s="29">
        <v>1746</v>
      </c>
      <c r="C13" s="80">
        <v>1.0309278350515463</v>
      </c>
      <c r="D13" s="81">
        <v>1.5463917525773196</v>
      </c>
      <c r="E13" s="81">
        <v>9.564719358533791</v>
      </c>
      <c r="F13" s="81">
        <v>37.17067583046965</v>
      </c>
      <c r="G13" s="81">
        <v>23.310423825887742</v>
      </c>
      <c r="H13" s="81">
        <v>26.746849942726232</v>
      </c>
      <c r="I13" s="81">
        <v>0.6300114547537228</v>
      </c>
      <c r="J13" s="86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5">
      <c r="A14" s="21" t="s">
        <v>360</v>
      </c>
      <c r="B14" s="29">
        <v>3260</v>
      </c>
      <c r="C14" s="80">
        <v>2.3006134969325154</v>
      </c>
      <c r="D14" s="81">
        <v>2.5153374233128836</v>
      </c>
      <c r="E14" s="81">
        <v>16.84049079754601</v>
      </c>
      <c r="F14" s="81">
        <v>32.45398773006135</v>
      </c>
      <c r="G14" s="81">
        <v>18.89570552147239</v>
      </c>
      <c r="H14" s="81">
        <v>26.993865030674847</v>
      </c>
      <c r="I14" s="81">
        <v>0</v>
      </c>
      <c r="J14" s="86"/>
      <c r="L14" s="18"/>
      <c r="M14" s="18"/>
      <c r="N14" s="18"/>
      <c r="O14" s="18"/>
      <c r="P14" s="18"/>
      <c r="Q14" s="18"/>
      <c r="R14" s="18"/>
      <c r="S14" s="18"/>
      <c r="T14" s="18"/>
    </row>
    <row r="15" spans="1:20" ht="15">
      <c r="A15" s="21" t="s">
        <v>361</v>
      </c>
      <c r="B15" s="29">
        <v>275</v>
      </c>
      <c r="C15" s="80">
        <v>3.272727272727273</v>
      </c>
      <c r="D15" s="81">
        <v>1.090909090909091</v>
      </c>
      <c r="E15" s="81">
        <v>14.181818181818182</v>
      </c>
      <c r="F15" s="81">
        <v>34.54545454545455</v>
      </c>
      <c r="G15" s="81">
        <v>22.90909090909091</v>
      </c>
      <c r="H15" s="81">
        <v>24</v>
      </c>
      <c r="I15" s="81">
        <v>0</v>
      </c>
      <c r="J15" s="86"/>
      <c r="L15" s="18"/>
      <c r="M15" s="18"/>
      <c r="N15" s="18"/>
      <c r="O15" s="18"/>
      <c r="P15" s="18"/>
      <c r="Q15" s="18"/>
      <c r="R15" s="18"/>
      <c r="S15" s="18"/>
      <c r="T15" s="18"/>
    </row>
    <row r="16" spans="1:20" ht="15">
      <c r="A16" s="21" t="s">
        <v>362</v>
      </c>
      <c r="B16" s="29">
        <v>3159</v>
      </c>
      <c r="C16" s="80">
        <v>1.2345679012345678</v>
      </c>
      <c r="D16" s="81">
        <v>2.152579930357708</v>
      </c>
      <c r="E16" s="81">
        <v>10.509654954099398</v>
      </c>
      <c r="F16" s="81">
        <v>31.085786641342196</v>
      </c>
      <c r="G16" s="81">
        <v>22.981956315289647</v>
      </c>
      <c r="H16" s="81">
        <v>30.389363722697055</v>
      </c>
      <c r="I16" s="81">
        <v>1.646090534979424</v>
      </c>
      <c r="J16" s="86"/>
      <c r="L16" s="18"/>
      <c r="M16" s="18"/>
      <c r="N16" s="18"/>
      <c r="O16" s="18"/>
      <c r="P16" s="18"/>
      <c r="Q16" s="18"/>
      <c r="R16" s="18"/>
      <c r="S16" s="18"/>
      <c r="T16" s="18"/>
    </row>
    <row r="17" spans="1:20" ht="15">
      <c r="A17" s="21" t="s">
        <v>363</v>
      </c>
      <c r="B17" s="29">
        <v>37</v>
      </c>
      <c r="C17" s="80">
        <v>2.7027027027027026</v>
      </c>
      <c r="D17" s="81">
        <v>0</v>
      </c>
      <c r="E17" s="81">
        <v>27.027027027027028</v>
      </c>
      <c r="F17" s="81">
        <v>37.83783783783784</v>
      </c>
      <c r="G17" s="81">
        <v>13.513513513513514</v>
      </c>
      <c r="H17" s="81">
        <v>18.91891891891892</v>
      </c>
      <c r="I17" s="81">
        <v>0</v>
      </c>
      <c r="J17" s="86"/>
      <c r="L17" s="18"/>
      <c r="M17" s="18"/>
      <c r="N17" s="18"/>
      <c r="O17" s="18"/>
      <c r="P17" s="18"/>
      <c r="Q17" s="18"/>
      <c r="R17" s="18"/>
      <c r="S17" s="18"/>
      <c r="T17" s="18"/>
    </row>
    <row r="18" spans="1:20" ht="14.25">
      <c r="A18" s="22" t="s">
        <v>532</v>
      </c>
      <c r="B18" s="29">
        <v>139</v>
      </c>
      <c r="C18" s="80">
        <v>4.316546762589928</v>
      </c>
      <c r="D18" s="81">
        <v>1.4388489208633095</v>
      </c>
      <c r="E18" s="81">
        <v>11.510791366906476</v>
      </c>
      <c r="F18" s="81">
        <v>33.093525179856115</v>
      </c>
      <c r="G18" s="81">
        <v>23.021582733812952</v>
      </c>
      <c r="H18" s="81">
        <v>20.863309352517987</v>
      </c>
      <c r="I18" s="81">
        <v>5.755395683453238</v>
      </c>
      <c r="J18" s="86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15">
      <c r="A19" s="22" t="s">
        <v>365</v>
      </c>
      <c r="B19" s="29">
        <v>120</v>
      </c>
      <c r="C19" s="80">
        <v>2.5</v>
      </c>
      <c r="D19" s="81">
        <v>0.8333333333333334</v>
      </c>
      <c r="E19" s="81">
        <v>15</v>
      </c>
      <c r="F19" s="81">
        <v>40</v>
      </c>
      <c r="G19" s="81">
        <v>21.666666666666668</v>
      </c>
      <c r="H19" s="81">
        <v>19.166666666666668</v>
      </c>
      <c r="I19" s="81">
        <v>0.8333333333333334</v>
      </c>
      <c r="J19" s="86"/>
      <c r="L19" s="18"/>
      <c r="M19" s="18"/>
      <c r="N19" s="18"/>
      <c r="O19" s="18"/>
      <c r="P19" s="18"/>
      <c r="Q19" s="18"/>
      <c r="R19" s="18"/>
      <c r="S19" s="18"/>
      <c r="T19" s="18"/>
    </row>
    <row r="20" spans="1:20" ht="15">
      <c r="A20" s="22" t="s">
        <v>266</v>
      </c>
      <c r="B20" s="29">
        <v>36</v>
      </c>
      <c r="C20" s="80">
        <v>0</v>
      </c>
      <c r="D20" s="81">
        <v>2.7777777777777777</v>
      </c>
      <c r="E20" s="81">
        <v>5.555555555555555</v>
      </c>
      <c r="F20" s="81">
        <v>41.66666666666667</v>
      </c>
      <c r="G20" s="81">
        <v>22.22222222222222</v>
      </c>
      <c r="H20" s="81">
        <v>27.77777777777778</v>
      </c>
      <c r="I20" s="81">
        <v>0</v>
      </c>
      <c r="J20" s="86"/>
      <c r="L20" s="18"/>
      <c r="M20" s="18"/>
      <c r="N20" s="18"/>
      <c r="O20" s="18"/>
      <c r="P20" s="18"/>
      <c r="Q20" s="18"/>
      <c r="R20" s="18"/>
      <c r="S20" s="18"/>
      <c r="T20" s="18"/>
    </row>
    <row r="21" spans="1:20" ht="15">
      <c r="A21" s="22" t="s">
        <v>366</v>
      </c>
      <c r="B21" s="29">
        <v>537</v>
      </c>
      <c r="C21" s="80">
        <v>2.2346368715083798</v>
      </c>
      <c r="D21" s="81">
        <v>1.1173184357541899</v>
      </c>
      <c r="E21" s="81">
        <v>8.752327746741155</v>
      </c>
      <c r="F21" s="81">
        <v>35.00931098696462</v>
      </c>
      <c r="G21" s="81">
        <v>24.39478584729981</v>
      </c>
      <c r="H21" s="81">
        <v>27.560521415270017</v>
      </c>
      <c r="I21" s="81">
        <v>0.931098696461825</v>
      </c>
      <c r="J21" s="86"/>
      <c r="L21" s="18"/>
      <c r="M21" s="18"/>
      <c r="N21" s="18"/>
      <c r="O21" s="18"/>
      <c r="P21" s="18"/>
      <c r="Q21" s="18"/>
      <c r="R21" s="18"/>
      <c r="S21" s="18"/>
      <c r="T21" s="18"/>
    </row>
    <row r="22" spans="1:20" ht="15">
      <c r="A22" s="22" t="s">
        <v>470</v>
      </c>
      <c r="B22" s="29">
        <v>9</v>
      </c>
      <c r="C22" s="80">
        <v>0</v>
      </c>
      <c r="D22" s="81">
        <v>0</v>
      </c>
      <c r="E22" s="81">
        <v>22.22222222222222</v>
      </c>
      <c r="F22" s="81">
        <v>22.22222222222222</v>
      </c>
      <c r="G22" s="81">
        <v>22.22222222222222</v>
      </c>
      <c r="H22" s="81">
        <v>33.33333333333333</v>
      </c>
      <c r="I22" s="81">
        <v>0</v>
      </c>
      <c r="J22" s="86"/>
      <c r="L22" s="18"/>
      <c r="M22" s="18"/>
      <c r="N22" s="18"/>
      <c r="O22" s="18"/>
      <c r="P22" s="18"/>
      <c r="Q22" s="18"/>
      <c r="R22" s="18"/>
      <c r="S22" s="18"/>
      <c r="T22" s="18"/>
    </row>
    <row r="23" spans="1:20" ht="15">
      <c r="A23" s="22" t="s">
        <v>367</v>
      </c>
      <c r="B23" s="29">
        <v>655</v>
      </c>
      <c r="C23" s="80">
        <v>3.2061068702290076</v>
      </c>
      <c r="D23" s="81">
        <v>2.900763358778626</v>
      </c>
      <c r="E23" s="81">
        <v>10.992366412213741</v>
      </c>
      <c r="F23" s="81">
        <v>22.290076335877863</v>
      </c>
      <c r="G23" s="81">
        <v>17.557251908396946</v>
      </c>
      <c r="H23" s="81">
        <v>42.74809160305343</v>
      </c>
      <c r="I23" s="81">
        <v>0.3053435114503817</v>
      </c>
      <c r="J23" s="86"/>
      <c r="L23" s="18"/>
      <c r="M23" s="18"/>
      <c r="N23" s="18"/>
      <c r="O23" s="18"/>
      <c r="P23" s="18"/>
      <c r="Q23" s="18"/>
      <c r="R23" s="18"/>
      <c r="S23" s="18"/>
      <c r="T23" s="18"/>
    </row>
    <row r="24" spans="1:20" ht="15">
      <c r="A24" s="22" t="s">
        <v>368</v>
      </c>
      <c r="B24" s="29">
        <v>370</v>
      </c>
      <c r="C24" s="80">
        <v>3.5135135135135136</v>
      </c>
      <c r="D24" s="81">
        <v>3.2432432432432434</v>
      </c>
      <c r="E24" s="81">
        <v>10.54054054054054</v>
      </c>
      <c r="F24" s="81">
        <v>25.945945945945947</v>
      </c>
      <c r="G24" s="81">
        <v>24.594594594594597</v>
      </c>
      <c r="H24" s="81">
        <v>32.16216216216216</v>
      </c>
      <c r="I24" s="81">
        <v>0</v>
      </c>
      <c r="J24" s="86"/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15">
      <c r="A25" s="22" t="s">
        <v>369</v>
      </c>
      <c r="B25" s="29">
        <v>1896</v>
      </c>
      <c r="C25" s="80">
        <v>2.7953586497890295</v>
      </c>
      <c r="D25" s="81">
        <v>1.6350210970464136</v>
      </c>
      <c r="E25" s="81">
        <v>11.181434599156118</v>
      </c>
      <c r="F25" s="81">
        <v>40.98101265822785</v>
      </c>
      <c r="G25" s="81">
        <v>19.62025316455696</v>
      </c>
      <c r="H25" s="81">
        <v>23.628691983122362</v>
      </c>
      <c r="I25" s="81">
        <v>0.15822784810126583</v>
      </c>
      <c r="J25" s="86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5">
      <c r="A26" s="22" t="s">
        <v>370</v>
      </c>
      <c r="B26" s="29">
        <v>618</v>
      </c>
      <c r="C26" s="80">
        <v>1.9417475728155338</v>
      </c>
      <c r="D26" s="81">
        <v>1.132686084142395</v>
      </c>
      <c r="E26" s="81">
        <v>11.003236245954692</v>
      </c>
      <c r="F26" s="81">
        <v>35.43689320388349</v>
      </c>
      <c r="G26" s="81">
        <v>23.300970873786408</v>
      </c>
      <c r="H26" s="81">
        <v>27.184466019417474</v>
      </c>
      <c r="I26" s="81">
        <v>0</v>
      </c>
      <c r="J26" s="86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5">
      <c r="A27" s="22" t="s">
        <v>371</v>
      </c>
      <c r="B27" s="29">
        <v>1633</v>
      </c>
      <c r="C27" s="80">
        <v>3.919167176974893</v>
      </c>
      <c r="D27" s="81">
        <v>1.7758726270667484</v>
      </c>
      <c r="E27" s="81">
        <v>8.634415186772811</v>
      </c>
      <c r="F27" s="81">
        <v>29.332516840171465</v>
      </c>
      <c r="G27" s="81">
        <v>28.96509491733007</v>
      </c>
      <c r="H27" s="81">
        <v>27.18922229026332</v>
      </c>
      <c r="I27" s="81">
        <v>0.1837109614206981</v>
      </c>
      <c r="J27" s="86"/>
      <c r="L27" s="18"/>
      <c r="M27" s="18"/>
      <c r="N27" s="18"/>
      <c r="O27" s="18"/>
      <c r="P27" s="18"/>
      <c r="Q27" s="18"/>
      <c r="R27" s="18"/>
      <c r="S27" s="18"/>
      <c r="T27" s="18"/>
    </row>
    <row r="28" spans="1:20" ht="15">
      <c r="A28" s="22" t="s">
        <v>372</v>
      </c>
      <c r="B28" s="29">
        <v>85</v>
      </c>
      <c r="C28" s="80">
        <v>1.1764705882352942</v>
      </c>
      <c r="D28" s="81">
        <v>1.1764705882352942</v>
      </c>
      <c r="E28" s="81">
        <v>3.5294117647058822</v>
      </c>
      <c r="F28" s="81">
        <v>31.76470588235294</v>
      </c>
      <c r="G28" s="81">
        <v>25.882352941176475</v>
      </c>
      <c r="H28" s="81">
        <v>36.470588235294116</v>
      </c>
      <c r="I28" s="81">
        <v>0</v>
      </c>
      <c r="J28" s="86"/>
      <c r="L28" s="18"/>
      <c r="M28" s="18"/>
      <c r="N28" s="18"/>
      <c r="O28" s="18"/>
      <c r="P28" s="18"/>
      <c r="Q28" s="18"/>
      <c r="R28" s="18"/>
      <c r="S28" s="18"/>
      <c r="T28" s="18"/>
    </row>
    <row r="29" spans="1:20" ht="15">
      <c r="A29" s="22" t="s">
        <v>373</v>
      </c>
      <c r="B29" s="29">
        <v>266</v>
      </c>
      <c r="C29" s="80">
        <v>1.8796992481203008</v>
      </c>
      <c r="D29" s="81">
        <v>0.7518796992481203</v>
      </c>
      <c r="E29" s="81">
        <v>10.902255639097744</v>
      </c>
      <c r="F29" s="81">
        <v>41.35338345864661</v>
      </c>
      <c r="G29" s="81">
        <v>24.06015037593985</v>
      </c>
      <c r="H29" s="81">
        <v>20.676691729323306</v>
      </c>
      <c r="I29" s="81">
        <v>0.37593984962406013</v>
      </c>
      <c r="J29" s="86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15">
      <c r="A30" s="23" t="s">
        <v>374</v>
      </c>
      <c r="B30" s="31">
        <v>196</v>
      </c>
      <c r="C30" s="80">
        <v>4.081632653061225</v>
      </c>
      <c r="D30" s="80">
        <v>3.061224489795918</v>
      </c>
      <c r="E30" s="80">
        <v>18.877551020408163</v>
      </c>
      <c r="F30" s="80">
        <v>28.57142857142857</v>
      </c>
      <c r="G30" s="80">
        <v>16.83673469387755</v>
      </c>
      <c r="H30" s="80">
        <v>28.57142857142857</v>
      </c>
      <c r="I30" s="80">
        <v>0</v>
      </c>
      <c r="J30" s="86"/>
      <c r="L30" s="18"/>
      <c r="M30" s="18"/>
      <c r="N30" s="18"/>
      <c r="O30" s="18"/>
      <c r="P30" s="18"/>
      <c r="Q30" s="18"/>
      <c r="R30" s="18"/>
      <c r="S30" s="18"/>
      <c r="T30" s="18"/>
    </row>
    <row r="31" spans="1:20" ht="15">
      <c r="A31" s="32" t="s">
        <v>375</v>
      </c>
      <c r="B31" s="33">
        <v>227</v>
      </c>
      <c r="C31" s="82">
        <v>1.762114537444934</v>
      </c>
      <c r="D31" s="82">
        <v>3.0837004405286343</v>
      </c>
      <c r="E31" s="82">
        <v>9.691629955947137</v>
      </c>
      <c r="F31" s="82">
        <v>26.431718061674008</v>
      </c>
      <c r="G31" s="82">
        <v>21.58590308370044</v>
      </c>
      <c r="H31" s="82">
        <v>36.12334801762114</v>
      </c>
      <c r="I31" s="82">
        <v>1.3215859030837005</v>
      </c>
      <c r="J31" s="86"/>
      <c r="L31" s="18"/>
      <c r="M31" s="18"/>
      <c r="N31" s="18"/>
      <c r="O31" s="18"/>
      <c r="P31" s="18"/>
      <c r="Q31" s="18"/>
      <c r="R31" s="18"/>
      <c r="S31" s="18"/>
      <c r="T31" s="18"/>
    </row>
    <row r="32" spans="1:20" ht="15">
      <c r="A32" s="19" t="s">
        <v>376</v>
      </c>
      <c r="B32" s="28">
        <v>9</v>
      </c>
      <c r="C32" s="78">
        <v>0</v>
      </c>
      <c r="D32" s="79">
        <v>0</v>
      </c>
      <c r="E32" s="79">
        <v>22.22222222222222</v>
      </c>
      <c r="F32" s="79">
        <v>33.33333333333333</v>
      </c>
      <c r="G32" s="79">
        <v>11.11111111111111</v>
      </c>
      <c r="H32" s="79">
        <v>33.33333333333333</v>
      </c>
      <c r="I32" s="79">
        <v>0</v>
      </c>
      <c r="J32" s="86"/>
      <c r="L32" s="18"/>
      <c r="M32" s="18"/>
      <c r="N32" s="18"/>
      <c r="O32" s="18"/>
      <c r="P32" s="18"/>
      <c r="Q32" s="18"/>
      <c r="R32" s="18"/>
      <c r="S32" s="18"/>
      <c r="T32" s="18"/>
    </row>
    <row r="33" spans="1:20" ht="15">
      <c r="A33" s="22" t="s">
        <v>339</v>
      </c>
      <c r="B33" s="31">
        <v>2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100</v>
      </c>
      <c r="J33" s="86"/>
      <c r="L33" s="18"/>
      <c r="M33" s="18"/>
      <c r="N33" s="18"/>
      <c r="O33" s="18"/>
      <c r="P33" s="18"/>
      <c r="Q33" s="18"/>
      <c r="R33" s="18"/>
      <c r="S33" s="18"/>
      <c r="T33" s="18"/>
    </row>
    <row r="34" spans="1:20" ht="15">
      <c r="A34" s="22" t="s">
        <v>377</v>
      </c>
      <c r="B34" s="29">
        <v>116</v>
      </c>
      <c r="C34" s="80">
        <v>1.7241379310344827</v>
      </c>
      <c r="D34" s="81">
        <v>0.8620689655172413</v>
      </c>
      <c r="E34" s="81">
        <v>13.793103448275861</v>
      </c>
      <c r="F34" s="81">
        <v>22.413793103448278</v>
      </c>
      <c r="G34" s="81">
        <v>28.448275862068968</v>
      </c>
      <c r="H34" s="81">
        <v>32.758620689655174</v>
      </c>
      <c r="I34" s="81">
        <v>0</v>
      </c>
      <c r="J34" s="86"/>
      <c r="L34" s="18"/>
      <c r="M34" s="18"/>
      <c r="N34" s="18"/>
      <c r="O34" s="18"/>
      <c r="P34" s="18"/>
      <c r="Q34" s="18"/>
      <c r="R34" s="18"/>
      <c r="S34" s="18"/>
      <c r="T34" s="18"/>
    </row>
    <row r="35" spans="1:20" ht="15">
      <c r="A35" s="24" t="s">
        <v>378</v>
      </c>
      <c r="B35" s="33">
        <v>241</v>
      </c>
      <c r="C35" s="82">
        <v>3.319502074688797</v>
      </c>
      <c r="D35" s="82">
        <v>1.6597510373443984</v>
      </c>
      <c r="E35" s="82">
        <v>12.448132780082988</v>
      </c>
      <c r="F35" s="82">
        <v>26.141078838174277</v>
      </c>
      <c r="G35" s="82">
        <v>18.672199170124482</v>
      </c>
      <c r="H35" s="82">
        <v>37.75933609958506</v>
      </c>
      <c r="I35" s="82">
        <v>0</v>
      </c>
      <c r="J35" s="86"/>
      <c r="L35" s="18"/>
      <c r="M35" s="18"/>
      <c r="N35" s="18"/>
      <c r="O35" s="18"/>
      <c r="P35" s="18"/>
      <c r="Q35" s="18"/>
      <c r="R35" s="18"/>
      <c r="S35" s="18"/>
      <c r="T35" s="18"/>
    </row>
    <row r="36" spans="1:9" ht="15">
      <c r="A36" s="73" t="s">
        <v>398</v>
      </c>
      <c r="B36" s="83"/>
      <c r="C36" s="84"/>
      <c r="D36" s="84"/>
      <c r="E36" s="84"/>
      <c r="F36" s="84"/>
      <c r="G36" s="84"/>
      <c r="H36" s="84"/>
      <c r="I36" s="84"/>
    </row>
    <row r="37" ht="15">
      <c r="A37" s="1" t="s">
        <v>488</v>
      </c>
    </row>
    <row r="38" ht="15">
      <c r="A38" s="1" t="s">
        <v>489</v>
      </c>
    </row>
    <row r="39" ht="15">
      <c r="A39" s="41" t="s">
        <v>530</v>
      </c>
    </row>
    <row r="40" ht="15">
      <c r="A40" s="41"/>
    </row>
    <row r="41" ht="15">
      <c r="A41" s="41"/>
    </row>
    <row r="42" ht="15">
      <c r="A42" s="41"/>
    </row>
    <row r="43" ht="15">
      <c r="A43" s="41"/>
    </row>
    <row r="44" ht="15">
      <c r="A44" s="41"/>
    </row>
    <row r="45" ht="15">
      <c r="A45" s="41"/>
    </row>
    <row r="46" ht="15">
      <c r="A46" s="41"/>
    </row>
    <row r="47" ht="15">
      <c r="A47" s="41"/>
    </row>
    <row r="48" ht="15">
      <c r="A48" s="41"/>
    </row>
    <row r="49" ht="15">
      <c r="A49" s="41"/>
    </row>
    <row r="50" ht="15">
      <c r="A50" s="41"/>
    </row>
    <row r="51" ht="15">
      <c r="A51" s="41"/>
    </row>
    <row r="52" ht="15">
      <c r="A52" s="41"/>
    </row>
    <row r="53" ht="15">
      <c r="A53" s="41"/>
    </row>
    <row r="54" ht="15">
      <c r="A54" s="41"/>
    </row>
    <row r="55" ht="15">
      <c r="A55" s="41"/>
    </row>
    <row r="56" ht="15">
      <c r="A56" s="41"/>
    </row>
    <row r="57" ht="15">
      <c r="A57" s="41"/>
    </row>
    <row r="58" ht="15">
      <c r="A58" s="41"/>
    </row>
    <row r="59" ht="15">
      <c r="A59" s="41"/>
    </row>
    <row r="60" ht="15">
      <c r="A60" s="41"/>
    </row>
    <row r="61" ht="15">
      <c r="A61" s="41"/>
    </row>
    <row r="62" ht="15">
      <c r="A62" s="41"/>
    </row>
    <row r="63" ht="15">
      <c r="A63" s="41"/>
    </row>
    <row r="64" ht="15">
      <c r="A64" s="41"/>
    </row>
    <row r="65" ht="15">
      <c r="A65" s="41"/>
    </row>
    <row r="66" ht="15">
      <c r="A66" s="41"/>
    </row>
    <row r="67" ht="15">
      <c r="A67" s="41"/>
    </row>
    <row r="68" ht="15">
      <c r="A68" s="41"/>
    </row>
    <row r="69" ht="15">
      <c r="A69" s="41"/>
    </row>
    <row r="70" ht="15">
      <c r="A70" s="41"/>
    </row>
    <row r="71" ht="15">
      <c r="A71" s="41"/>
    </row>
    <row r="72" ht="15">
      <c r="A72" s="41"/>
    </row>
    <row r="73" ht="15">
      <c r="A73" s="41"/>
    </row>
    <row r="74" ht="15">
      <c r="A74" s="41"/>
    </row>
    <row r="75" ht="15">
      <c r="A75" s="41"/>
    </row>
    <row r="76" ht="15">
      <c r="A76" s="41"/>
    </row>
    <row r="77" ht="15">
      <c r="A77" s="4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538AB-E29E-4945-86FE-5D670929134D}">
  <dimension ref="A2:L53"/>
  <sheetViews>
    <sheetView showGridLines="0" workbookViewId="0" topLeftCell="A1">
      <selection activeCell="J18" sqref="J18"/>
    </sheetView>
  </sheetViews>
  <sheetFormatPr defaultColWidth="9.140625" defaultRowHeight="15"/>
  <cols>
    <col min="1" max="10" width="12.140625" style="87" customWidth="1"/>
    <col min="11" max="16384" width="9.140625" style="87" customWidth="1"/>
  </cols>
  <sheetData>
    <row r="1" ht="12.75"/>
    <row r="2" spans="1:11" ht="12.75">
      <c r="A2" s="136" t="s">
        <v>493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2.75">
      <c r="A3" s="137" t="s">
        <v>386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ht="12.75"/>
    <row r="5" ht="12.75"/>
    <row r="6" ht="12.75">
      <c r="B6" s="88"/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0" ht="29.1" customHeight="1"/>
    <row r="41" spans="1:12" ht="12" customHeight="1">
      <c r="A41" s="89" t="s">
        <v>524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</row>
    <row r="42" ht="15">
      <c r="A42" s="90" t="s">
        <v>533</v>
      </c>
    </row>
    <row r="48" spans="2:11" ht="38.25">
      <c r="B48" s="91" t="s">
        <v>388</v>
      </c>
      <c r="C48" s="91" t="s">
        <v>394</v>
      </c>
      <c r="D48" s="91" t="s">
        <v>393</v>
      </c>
      <c r="E48" s="91" t="s">
        <v>391</v>
      </c>
      <c r="F48" s="92" t="s">
        <v>464</v>
      </c>
      <c r="G48" s="91" t="s">
        <v>399</v>
      </c>
      <c r="H48" s="91" t="s">
        <v>392</v>
      </c>
      <c r="I48" s="91" t="s">
        <v>400</v>
      </c>
      <c r="J48" s="91" t="s">
        <v>390</v>
      </c>
      <c r="K48" s="91" t="s">
        <v>395</v>
      </c>
    </row>
    <row r="49" spans="1:11" ht="15">
      <c r="A49" s="93">
        <f>SUM(B49:K49)</f>
        <v>20621</v>
      </c>
      <c r="B49" s="94">
        <v>9199</v>
      </c>
      <c r="C49" s="94">
        <v>3723</v>
      </c>
      <c r="D49" s="94">
        <v>3362</v>
      </c>
      <c r="E49" s="94">
        <v>1633</v>
      </c>
      <c r="F49" s="94">
        <v>461</v>
      </c>
      <c r="G49" s="94">
        <v>783</v>
      </c>
      <c r="H49" s="95">
        <v>546</v>
      </c>
      <c r="I49" s="96">
        <v>487</v>
      </c>
      <c r="J49" s="94">
        <v>81</v>
      </c>
      <c r="K49" s="94">
        <v>346</v>
      </c>
    </row>
    <row r="50" spans="2:10" ht="15">
      <c r="B50" s="97"/>
      <c r="C50" s="97"/>
      <c r="D50" s="97"/>
      <c r="E50" s="97"/>
      <c r="F50" s="98"/>
      <c r="G50" s="98"/>
      <c r="H50" s="98"/>
      <c r="I50" s="98"/>
      <c r="J50" s="98"/>
    </row>
    <row r="51" spans="2:11" ht="15">
      <c r="B51" s="99"/>
      <c r="C51" s="99"/>
      <c r="D51" s="99"/>
      <c r="E51" s="99"/>
      <c r="F51" s="99"/>
      <c r="G51" s="99"/>
      <c r="H51" s="99"/>
      <c r="I51" s="99"/>
      <c r="J51" s="99"/>
      <c r="K51" s="99"/>
    </row>
    <row r="52" spans="2:9" ht="15">
      <c r="B52" s="102"/>
      <c r="F52" s="102"/>
      <c r="H52" s="102"/>
      <c r="I52" s="102"/>
    </row>
    <row r="53" spans="3:10" ht="15">
      <c r="C53" s="100"/>
      <c r="J53" s="101"/>
    </row>
  </sheetData>
  <mergeCells count="2">
    <mergeCell ref="A2:K2"/>
    <mergeCell ref="A3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4F262-7F9E-48BB-A45B-EF694D57B329}">
  <dimension ref="A1:W42"/>
  <sheetViews>
    <sheetView showGridLines="0" workbookViewId="0" topLeftCell="A1">
      <selection activeCell="A1" sqref="A1:K40"/>
    </sheetView>
  </sheetViews>
  <sheetFormatPr defaultColWidth="9.140625" defaultRowHeight="15"/>
  <cols>
    <col min="1" max="1" width="17.421875" style="87" customWidth="1"/>
    <col min="2" max="7" width="10.57421875" style="87" customWidth="1"/>
    <col min="8" max="8" width="12.140625" style="87" customWidth="1"/>
    <col min="9" max="11" width="10.57421875" style="87" customWidth="1"/>
    <col min="12" max="14" width="9.140625" style="87" customWidth="1"/>
    <col min="15" max="23" width="9.28125" style="87" customWidth="1"/>
    <col min="24" max="16384" width="9.140625" style="87" customWidth="1"/>
  </cols>
  <sheetData>
    <row r="1" spans="1:11" ht="15">
      <c r="A1" s="136" t="s">
        <v>494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5">
      <c r="A2" s="3" t="s">
        <v>409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49.5" customHeight="1">
      <c r="A3" s="103"/>
      <c r="B3" s="104" t="s">
        <v>347</v>
      </c>
      <c r="C3" s="91" t="s">
        <v>388</v>
      </c>
      <c r="D3" s="91" t="s">
        <v>389</v>
      </c>
      <c r="E3" s="91" t="s">
        <v>390</v>
      </c>
      <c r="F3" s="91" t="s">
        <v>391</v>
      </c>
      <c r="G3" s="91" t="s">
        <v>392</v>
      </c>
      <c r="H3" s="91" t="s">
        <v>393</v>
      </c>
      <c r="I3" s="91" t="s">
        <v>465</v>
      </c>
      <c r="J3" s="91" t="s">
        <v>394</v>
      </c>
      <c r="K3" s="91" t="s">
        <v>395</v>
      </c>
    </row>
    <row r="4" spans="1:23" ht="15">
      <c r="A4" s="45" t="s">
        <v>396</v>
      </c>
      <c r="B4" s="46">
        <v>20621</v>
      </c>
      <c r="C4" s="76">
        <v>44.60986373114786</v>
      </c>
      <c r="D4" s="77">
        <v>6.15877018573299</v>
      </c>
      <c r="E4" s="77">
        <v>0.3928034527908443</v>
      </c>
      <c r="F4" s="77">
        <v>7.919111585277144</v>
      </c>
      <c r="G4" s="77">
        <v>2.6477862373308763</v>
      </c>
      <c r="H4" s="77">
        <v>16.303768003491587</v>
      </c>
      <c r="I4" s="77">
        <v>2.2355850831676447</v>
      </c>
      <c r="J4" s="77">
        <v>18.054410552349548</v>
      </c>
      <c r="K4" s="77">
        <v>1.6779011687115077</v>
      </c>
      <c r="O4" s="105"/>
      <c r="P4" s="105"/>
      <c r="Q4" s="105"/>
      <c r="R4" s="105"/>
      <c r="S4" s="105"/>
      <c r="T4" s="105"/>
      <c r="U4" s="105"/>
      <c r="V4" s="105"/>
      <c r="W4" s="105"/>
    </row>
    <row r="5" spans="1:23" ht="15">
      <c r="A5" s="27" t="s">
        <v>352</v>
      </c>
      <c r="B5" s="28">
        <v>540</v>
      </c>
      <c r="C5" s="78">
        <v>39.81481481481482</v>
      </c>
      <c r="D5" s="79">
        <v>7.962962962962964</v>
      </c>
      <c r="E5" s="79">
        <v>0.5555555555555556</v>
      </c>
      <c r="F5" s="79">
        <v>18.51851851851852</v>
      </c>
      <c r="G5" s="79">
        <v>3.148148148148148</v>
      </c>
      <c r="H5" s="79">
        <v>12.222222222222221</v>
      </c>
      <c r="I5" s="106">
        <v>0.5555555555555556</v>
      </c>
      <c r="J5" s="106">
        <v>15.37037037037037</v>
      </c>
      <c r="K5" s="106">
        <v>1.8518518518518516</v>
      </c>
      <c r="O5" s="105"/>
      <c r="P5" s="105"/>
      <c r="Q5" s="105"/>
      <c r="R5" s="105"/>
      <c r="S5" s="105"/>
      <c r="T5" s="105"/>
      <c r="U5" s="105"/>
      <c r="V5" s="105"/>
      <c r="W5" s="105"/>
    </row>
    <row r="6" spans="1:23" ht="15">
      <c r="A6" s="21" t="s">
        <v>353</v>
      </c>
      <c r="B6" s="29">
        <v>531</v>
      </c>
      <c r="C6" s="80">
        <v>60.8286252354049</v>
      </c>
      <c r="D6" s="81">
        <v>5.4613935969868175</v>
      </c>
      <c r="E6" s="81">
        <v>1.1299435028248588</v>
      </c>
      <c r="F6" s="81">
        <v>4.708097928436912</v>
      </c>
      <c r="G6" s="81">
        <v>0</v>
      </c>
      <c r="H6" s="81">
        <v>7.344632768361582</v>
      </c>
      <c r="I6" s="107">
        <v>0</v>
      </c>
      <c r="J6" s="107">
        <v>17.702448210922785</v>
      </c>
      <c r="K6" s="107">
        <v>2.824858757062147</v>
      </c>
      <c r="O6" s="105"/>
      <c r="P6" s="105"/>
      <c r="Q6" s="105"/>
      <c r="R6" s="105"/>
      <c r="S6" s="105"/>
      <c r="T6" s="105"/>
      <c r="U6" s="105"/>
      <c r="V6" s="105"/>
      <c r="W6" s="105"/>
    </row>
    <row r="7" spans="1:23" ht="15">
      <c r="A7" s="21" t="s">
        <v>354</v>
      </c>
      <c r="B7" s="29">
        <v>527</v>
      </c>
      <c r="C7" s="80">
        <v>52.75142314990512</v>
      </c>
      <c r="D7" s="81">
        <v>5.1233396584440225</v>
      </c>
      <c r="E7" s="81">
        <v>0.3795066413662239</v>
      </c>
      <c r="F7" s="81">
        <v>10.246679316888045</v>
      </c>
      <c r="G7" s="81">
        <v>0.5692599620493358</v>
      </c>
      <c r="H7" s="81">
        <v>13.472485768500949</v>
      </c>
      <c r="I7" s="107">
        <v>0</v>
      </c>
      <c r="J7" s="107">
        <v>16.318785578747626</v>
      </c>
      <c r="K7" s="107">
        <v>1.1385199240986716</v>
      </c>
      <c r="O7" s="105"/>
      <c r="P7" s="105"/>
      <c r="Q7" s="105"/>
      <c r="R7" s="105"/>
      <c r="S7" s="105"/>
      <c r="T7" s="105"/>
      <c r="U7" s="105"/>
      <c r="V7" s="105"/>
      <c r="W7" s="105"/>
    </row>
    <row r="8" spans="1:23" ht="15">
      <c r="A8" s="21" t="s">
        <v>355</v>
      </c>
      <c r="B8" s="29">
        <v>154</v>
      </c>
      <c r="C8" s="80">
        <v>44.15584415584416</v>
      </c>
      <c r="D8" s="81">
        <v>5.844155844155844</v>
      </c>
      <c r="E8" s="81">
        <v>0</v>
      </c>
      <c r="F8" s="81">
        <v>9.090909090909092</v>
      </c>
      <c r="G8" s="81">
        <v>5.844155844155844</v>
      </c>
      <c r="H8" s="81">
        <v>10.38961038961039</v>
      </c>
      <c r="I8" s="107">
        <v>5.844155844155844</v>
      </c>
      <c r="J8" s="107">
        <v>18.181818181818183</v>
      </c>
      <c r="K8" s="107">
        <v>0.6493506493506493</v>
      </c>
      <c r="O8" s="105"/>
      <c r="P8" s="105"/>
      <c r="Q8" s="105"/>
      <c r="R8" s="105"/>
      <c r="S8" s="105"/>
      <c r="T8" s="105"/>
      <c r="U8" s="105"/>
      <c r="V8" s="105"/>
      <c r="W8" s="105"/>
    </row>
    <row r="9" spans="1:23" ht="15">
      <c r="A9" s="21" t="s">
        <v>379</v>
      </c>
      <c r="B9" s="29">
        <v>2788</v>
      </c>
      <c r="C9" s="80">
        <v>42.75466284074606</v>
      </c>
      <c r="D9" s="81">
        <v>5.308464849354376</v>
      </c>
      <c r="E9" s="81">
        <v>0.2869440459110474</v>
      </c>
      <c r="F9" s="81">
        <v>9.540889526542324</v>
      </c>
      <c r="G9" s="81">
        <v>2.0444763271162123</v>
      </c>
      <c r="H9" s="81">
        <v>17.647058823529413</v>
      </c>
      <c r="I9" s="107">
        <v>7.819225251076039</v>
      </c>
      <c r="J9" s="107">
        <v>13.450502152080343</v>
      </c>
      <c r="K9" s="107">
        <v>1.1477761836441895</v>
      </c>
      <c r="O9" s="105"/>
      <c r="P9" s="105"/>
      <c r="Q9" s="105"/>
      <c r="R9" s="105"/>
      <c r="S9" s="105"/>
      <c r="T9" s="105"/>
      <c r="U9" s="105"/>
      <c r="V9" s="105"/>
      <c r="W9" s="105"/>
    </row>
    <row r="10" spans="1:23" ht="15">
      <c r="A10" s="21" t="s">
        <v>356</v>
      </c>
      <c r="B10" s="29">
        <v>49</v>
      </c>
      <c r="C10" s="80">
        <v>48.97959183673469</v>
      </c>
      <c r="D10" s="81">
        <v>4.081632653061225</v>
      </c>
      <c r="E10" s="81">
        <v>0</v>
      </c>
      <c r="F10" s="81">
        <v>6.122448979591836</v>
      </c>
      <c r="G10" s="81">
        <v>6.122448979591836</v>
      </c>
      <c r="H10" s="81">
        <v>4.081632653061225</v>
      </c>
      <c r="I10" s="107">
        <v>2.0408163265306123</v>
      </c>
      <c r="J10" s="107">
        <v>22.448979591836736</v>
      </c>
      <c r="K10" s="107">
        <v>6.122448979591836</v>
      </c>
      <c r="O10" s="105"/>
      <c r="P10" s="105"/>
      <c r="Q10" s="105"/>
      <c r="R10" s="105"/>
      <c r="S10" s="105"/>
      <c r="T10" s="105"/>
      <c r="U10" s="105"/>
      <c r="V10" s="105"/>
      <c r="W10" s="105"/>
    </row>
    <row r="11" spans="1:23" ht="15">
      <c r="A11" s="21" t="s">
        <v>469</v>
      </c>
      <c r="B11" s="29">
        <v>144</v>
      </c>
      <c r="C11" s="80">
        <v>47.91666666666667</v>
      </c>
      <c r="D11" s="81">
        <v>10.416666666666668</v>
      </c>
      <c r="E11" s="81">
        <v>0</v>
      </c>
      <c r="F11" s="81">
        <v>6.944444444444445</v>
      </c>
      <c r="G11" s="81">
        <v>0</v>
      </c>
      <c r="H11" s="81">
        <v>10.416666666666668</v>
      </c>
      <c r="I11" s="107">
        <v>0</v>
      </c>
      <c r="J11" s="107">
        <v>22.916666666666664</v>
      </c>
      <c r="K11" s="107">
        <v>1.3888888888888888</v>
      </c>
      <c r="O11" s="105"/>
      <c r="P11" s="105"/>
      <c r="Q11" s="105"/>
      <c r="R11" s="105"/>
      <c r="S11" s="105"/>
      <c r="T11" s="105"/>
      <c r="U11" s="105"/>
      <c r="V11" s="105"/>
      <c r="W11" s="105"/>
    </row>
    <row r="12" spans="1:23" ht="14.25">
      <c r="A12" s="21" t="s">
        <v>531</v>
      </c>
      <c r="B12" s="29">
        <v>624</v>
      </c>
      <c r="C12" s="80">
        <v>36.217948717948715</v>
      </c>
      <c r="D12" s="81">
        <v>8.333333333333332</v>
      </c>
      <c r="E12" s="81">
        <v>0.16025641025641024</v>
      </c>
      <c r="F12" s="81">
        <v>2.2435897435897436</v>
      </c>
      <c r="G12" s="81">
        <v>3.3653846153846154</v>
      </c>
      <c r="H12" s="81">
        <v>34.294871794871796</v>
      </c>
      <c r="I12" s="107">
        <v>0</v>
      </c>
      <c r="J12" s="107">
        <v>15.224358974358973</v>
      </c>
      <c r="K12" s="107">
        <v>0.16025641025641024</v>
      </c>
      <c r="O12" s="105"/>
      <c r="P12" s="105"/>
      <c r="Q12" s="105"/>
      <c r="R12" s="105"/>
      <c r="S12" s="105"/>
      <c r="T12" s="105"/>
      <c r="U12" s="105"/>
      <c r="V12" s="105"/>
      <c r="W12" s="105"/>
    </row>
    <row r="13" spans="1:23" ht="15">
      <c r="A13" s="21" t="s">
        <v>359</v>
      </c>
      <c r="B13" s="29">
        <v>1746</v>
      </c>
      <c r="C13" s="80">
        <v>39.00343642611684</v>
      </c>
      <c r="D13" s="81">
        <v>9.564719358533791</v>
      </c>
      <c r="E13" s="81">
        <v>0.7445589919816723</v>
      </c>
      <c r="F13" s="81">
        <v>4.639175257731959</v>
      </c>
      <c r="G13" s="81">
        <v>2.0618556701030926</v>
      </c>
      <c r="H13" s="81">
        <v>22.966781214203895</v>
      </c>
      <c r="I13" s="107">
        <v>0.45819014891179843</v>
      </c>
      <c r="J13" s="107">
        <v>19.93127147766323</v>
      </c>
      <c r="K13" s="107">
        <v>0.6300114547537228</v>
      </c>
      <c r="O13" s="105"/>
      <c r="P13" s="105"/>
      <c r="Q13" s="105"/>
      <c r="R13" s="105"/>
      <c r="S13" s="105"/>
      <c r="T13" s="105"/>
      <c r="U13" s="105"/>
      <c r="V13" s="105"/>
      <c r="W13" s="105"/>
    </row>
    <row r="14" spans="1:23" ht="15">
      <c r="A14" s="21" t="s">
        <v>360</v>
      </c>
      <c r="B14" s="29">
        <v>3260</v>
      </c>
      <c r="C14" s="80">
        <v>48.00613496932515</v>
      </c>
      <c r="D14" s="81">
        <v>5.0920245398773005</v>
      </c>
      <c r="E14" s="81">
        <v>0.030674846625766874</v>
      </c>
      <c r="F14" s="81">
        <v>6.196319018404909</v>
      </c>
      <c r="G14" s="81">
        <v>3.8036809815950923</v>
      </c>
      <c r="H14" s="81">
        <v>18.220858895705522</v>
      </c>
      <c r="I14" s="107">
        <v>2.392638036809816</v>
      </c>
      <c r="J14" s="107">
        <v>14.785276073619633</v>
      </c>
      <c r="K14" s="107">
        <v>1.4723926380368098</v>
      </c>
      <c r="O14" s="105"/>
      <c r="P14" s="105"/>
      <c r="Q14" s="105"/>
      <c r="R14" s="105"/>
      <c r="S14" s="105"/>
      <c r="T14" s="105"/>
      <c r="U14" s="105"/>
      <c r="V14" s="105"/>
      <c r="W14" s="105"/>
    </row>
    <row r="15" spans="1:23" ht="15">
      <c r="A15" s="21" t="s">
        <v>361</v>
      </c>
      <c r="B15" s="29">
        <v>275</v>
      </c>
      <c r="C15" s="80">
        <v>52</v>
      </c>
      <c r="D15" s="81">
        <v>4</v>
      </c>
      <c r="E15" s="81">
        <v>4.363636363636364</v>
      </c>
      <c r="F15" s="81">
        <v>3.272727272727273</v>
      </c>
      <c r="G15" s="81">
        <v>2.909090909090909</v>
      </c>
      <c r="H15" s="81">
        <v>17.454545454545457</v>
      </c>
      <c r="I15" s="107">
        <v>0</v>
      </c>
      <c r="J15" s="107">
        <v>15.636363636363637</v>
      </c>
      <c r="K15" s="107">
        <v>0.36363636363636365</v>
      </c>
      <c r="L15" s="108"/>
      <c r="O15" s="105"/>
      <c r="P15" s="105"/>
      <c r="Q15" s="105"/>
      <c r="R15" s="105"/>
      <c r="S15" s="105"/>
      <c r="T15" s="105"/>
      <c r="U15" s="105"/>
      <c r="V15" s="105"/>
      <c r="W15" s="105"/>
    </row>
    <row r="16" spans="1:23" ht="15">
      <c r="A16" s="21" t="s">
        <v>362</v>
      </c>
      <c r="B16" s="29">
        <v>3159</v>
      </c>
      <c r="C16" s="80">
        <v>43.5264324153213</v>
      </c>
      <c r="D16" s="81">
        <v>5.7296612852168405</v>
      </c>
      <c r="E16" s="81">
        <v>0.22158911047799934</v>
      </c>
      <c r="F16" s="81">
        <v>5.856283634061412</v>
      </c>
      <c r="G16" s="81">
        <v>2.2158911047799936</v>
      </c>
      <c r="H16" s="81">
        <v>24.723013611902502</v>
      </c>
      <c r="I16" s="107">
        <v>1.1396011396011396</v>
      </c>
      <c r="J16" s="107">
        <v>15.352959797404242</v>
      </c>
      <c r="K16" s="107">
        <v>1.2345679012345678</v>
      </c>
      <c r="O16" s="105"/>
      <c r="P16" s="105"/>
      <c r="Q16" s="105"/>
      <c r="R16" s="105"/>
      <c r="S16" s="105"/>
      <c r="T16" s="105"/>
      <c r="U16" s="105"/>
      <c r="V16" s="105"/>
      <c r="W16" s="105"/>
    </row>
    <row r="17" spans="1:23" ht="15">
      <c r="A17" s="21" t="s">
        <v>363</v>
      </c>
      <c r="B17" s="29">
        <v>37</v>
      </c>
      <c r="C17" s="80">
        <v>29.72972972972973</v>
      </c>
      <c r="D17" s="81">
        <v>8.108108108108109</v>
      </c>
      <c r="E17" s="81">
        <v>0</v>
      </c>
      <c r="F17" s="81">
        <v>10.81081081081081</v>
      </c>
      <c r="G17" s="81">
        <v>2.7027027027027026</v>
      </c>
      <c r="H17" s="81">
        <v>24.324324324324326</v>
      </c>
      <c r="I17" s="107">
        <v>0</v>
      </c>
      <c r="J17" s="107">
        <v>16.216216216216218</v>
      </c>
      <c r="K17" s="107">
        <v>8.108108108108109</v>
      </c>
      <c r="O17" s="105"/>
      <c r="P17" s="105"/>
      <c r="Q17" s="105"/>
      <c r="R17" s="105"/>
      <c r="S17" s="105"/>
      <c r="T17" s="105"/>
      <c r="U17" s="105"/>
      <c r="V17" s="105"/>
      <c r="W17" s="105"/>
    </row>
    <row r="18" spans="1:23" ht="14.25">
      <c r="A18" s="22" t="s">
        <v>532</v>
      </c>
      <c r="B18" s="29">
        <v>139</v>
      </c>
      <c r="C18" s="80">
        <v>46.043165467625904</v>
      </c>
      <c r="D18" s="81">
        <v>4.316546762589928</v>
      </c>
      <c r="E18" s="81">
        <v>0</v>
      </c>
      <c r="F18" s="81">
        <v>12.23021582733813</v>
      </c>
      <c r="G18" s="81">
        <v>1.4388489208633095</v>
      </c>
      <c r="H18" s="81">
        <v>4.316546762589928</v>
      </c>
      <c r="I18" s="107">
        <v>0</v>
      </c>
      <c r="J18" s="107">
        <v>30.935251798561154</v>
      </c>
      <c r="K18" s="107">
        <v>0.7194244604316548</v>
      </c>
      <c r="O18" s="105"/>
      <c r="P18" s="105"/>
      <c r="Q18" s="105"/>
      <c r="R18" s="105"/>
      <c r="S18" s="105"/>
      <c r="T18" s="105"/>
      <c r="U18" s="105"/>
      <c r="V18" s="105"/>
      <c r="W18" s="105"/>
    </row>
    <row r="19" spans="1:23" ht="15">
      <c r="A19" s="22" t="s">
        <v>365</v>
      </c>
      <c r="B19" s="29">
        <v>120</v>
      </c>
      <c r="C19" s="80">
        <v>49.166666666666664</v>
      </c>
      <c r="D19" s="81">
        <v>5</v>
      </c>
      <c r="E19" s="81">
        <v>0</v>
      </c>
      <c r="F19" s="81">
        <v>4.166666666666666</v>
      </c>
      <c r="G19" s="81">
        <v>0.8333333333333334</v>
      </c>
      <c r="H19" s="81">
        <v>10.833333333333334</v>
      </c>
      <c r="I19" s="107">
        <v>0</v>
      </c>
      <c r="J19" s="107">
        <v>25.833333333333336</v>
      </c>
      <c r="K19" s="107">
        <v>4.166666666666666</v>
      </c>
      <c r="O19" s="105"/>
      <c r="P19" s="105"/>
      <c r="Q19" s="105"/>
      <c r="R19" s="105"/>
      <c r="S19" s="105"/>
      <c r="T19" s="105"/>
      <c r="U19" s="105"/>
      <c r="V19" s="105"/>
      <c r="W19" s="105"/>
    </row>
    <row r="20" spans="1:23" ht="15">
      <c r="A20" s="22" t="s">
        <v>266</v>
      </c>
      <c r="B20" s="29">
        <v>36</v>
      </c>
      <c r="C20" s="80">
        <v>63.888888888888886</v>
      </c>
      <c r="D20" s="81">
        <v>2.7777777777777777</v>
      </c>
      <c r="E20" s="81">
        <v>0</v>
      </c>
      <c r="F20" s="81">
        <v>0</v>
      </c>
      <c r="G20" s="81">
        <v>0</v>
      </c>
      <c r="H20" s="81">
        <v>22.22222222222222</v>
      </c>
      <c r="I20" s="107">
        <v>2.7777777777777777</v>
      </c>
      <c r="J20" s="107">
        <v>8.333333333333332</v>
      </c>
      <c r="K20" s="107">
        <v>0</v>
      </c>
      <c r="O20" s="105"/>
      <c r="P20" s="105"/>
      <c r="Q20" s="105"/>
      <c r="R20" s="105"/>
      <c r="S20" s="105"/>
      <c r="T20" s="105"/>
      <c r="U20" s="105"/>
      <c r="V20" s="105"/>
      <c r="W20" s="105"/>
    </row>
    <row r="21" spans="1:23" ht="15">
      <c r="A21" s="22" t="s">
        <v>366</v>
      </c>
      <c r="B21" s="29">
        <v>537</v>
      </c>
      <c r="C21" s="80">
        <v>50.83798882681564</v>
      </c>
      <c r="D21" s="81">
        <v>5.95903165735568</v>
      </c>
      <c r="E21" s="81">
        <v>0.37243947858473</v>
      </c>
      <c r="F21" s="81">
        <v>7.82122905027933</v>
      </c>
      <c r="G21" s="81">
        <v>2.2346368715083798</v>
      </c>
      <c r="H21" s="81">
        <v>8.379888268156424</v>
      </c>
      <c r="I21" s="107">
        <v>0</v>
      </c>
      <c r="J21" s="107">
        <v>23.463687150837988</v>
      </c>
      <c r="K21" s="107">
        <v>0.931098696461825</v>
      </c>
      <c r="O21" s="105"/>
      <c r="P21" s="105"/>
      <c r="Q21" s="105"/>
      <c r="R21" s="105"/>
      <c r="S21" s="105"/>
      <c r="T21" s="105"/>
      <c r="U21" s="105"/>
      <c r="V21" s="105"/>
      <c r="W21" s="105"/>
    </row>
    <row r="22" spans="1:23" ht="15">
      <c r="A22" s="22" t="s">
        <v>470</v>
      </c>
      <c r="B22" s="29">
        <v>9</v>
      </c>
      <c r="C22" s="80">
        <v>33.33333333333333</v>
      </c>
      <c r="D22" s="81">
        <v>0</v>
      </c>
      <c r="E22" s="81">
        <v>0</v>
      </c>
      <c r="F22" s="81">
        <v>0</v>
      </c>
      <c r="G22" s="81">
        <v>0</v>
      </c>
      <c r="H22" s="81">
        <v>22.22222222222222</v>
      </c>
      <c r="I22" s="107">
        <v>0</v>
      </c>
      <c r="J22" s="107">
        <v>44.44444444444444</v>
      </c>
      <c r="K22" s="107">
        <v>0</v>
      </c>
      <c r="O22" s="105"/>
      <c r="P22" s="105"/>
      <c r="Q22" s="105"/>
      <c r="R22" s="105"/>
      <c r="S22" s="105"/>
      <c r="T22" s="105"/>
      <c r="U22" s="105"/>
      <c r="V22" s="105"/>
      <c r="W22" s="105"/>
    </row>
    <row r="23" spans="1:23" ht="15">
      <c r="A23" s="22" t="s">
        <v>367</v>
      </c>
      <c r="B23" s="29">
        <v>655</v>
      </c>
      <c r="C23" s="80">
        <v>34.35114503816794</v>
      </c>
      <c r="D23" s="81">
        <v>4.427480916030534</v>
      </c>
      <c r="E23" s="81">
        <v>0.15267175572519084</v>
      </c>
      <c r="F23" s="81">
        <v>21.83206106870229</v>
      </c>
      <c r="G23" s="81">
        <v>5.9541984732824424</v>
      </c>
      <c r="H23" s="81">
        <v>6.7175572519083975</v>
      </c>
      <c r="I23" s="107">
        <v>11.755725190839694</v>
      </c>
      <c r="J23" s="107">
        <v>9.465648854961833</v>
      </c>
      <c r="K23" s="107">
        <v>5.343511450381679</v>
      </c>
      <c r="O23" s="105"/>
      <c r="P23" s="105"/>
      <c r="Q23" s="105"/>
      <c r="R23" s="105"/>
      <c r="S23" s="105"/>
      <c r="T23" s="105"/>
      <c r="U23" s="105"/>
      <c r="V23" s="105"/>
      <c r="W23" s="105"/>
    </row>
    <row r="24" spans="1:23" ht="15">
      <c r="A24" s="22" t="s">
        <v>368</v>
      </c>
      <c r="B24" s="29">
        <v>370</v>
      </c>
      <c r="C24" s="80">
        <v>48.64864864864865</v>
      </c>
      <c r="D24" s="81">
        <v>6.486486486486487</v>
      </c>
      <c r="E24" s="81">
        <v>0.2702702702702703</v>
      </c>
      <c r="F24" s="81">
        <v>5.405405405405405</v>
      </c>
      <c r="G24" s="81">
        <v>2.1621621621621623</v>
      </c>
      <c r="H24" s="81">
        <v>14.864864864864865</v>
      </c>
      <c r="I24" s="107">
        <v>6.486486486486487</v>
      </c>
      <c r="J24" s="107">
        <v>13.243243243243244</v>
      </c>
      <c r="K24" s="107">
        <v>2.4324324324324325</v>
      </c>
      <c r="O24" s="105"/>
      <c r="P24" s="105"/>
      <c r="Q24" s="105"/>
      <c r="R24" s="105"/>
      <c r="S24" s="105"/>
      <c r="T24" s="105"/>
      <c r="U24" s="105"/>
      <c r="V24" s="105"/>
      <c r="W24" s="105"/>
    </row>
    <row r="25" spans="1:23" ht="15">
      <c r="A25" s="22" t="s">
        <v>369</v>
      </c>
      <c r="B25" s="29">
        <v>1896</v>
      </c>
      <c r="C25" s="80">
        <v>48.154008438818565</v>
      </c>
      <c r="D25" s="81">
        <v>5.69620253164557</v>
      </c>
      <c r="E25" s="81">
        <v>0.580168776371308</v>
      </c>
      <c r="F25" s="81">
        <v>8.966244725738397</v>
      </c>
      <c r="G25" s="81">
        <v>2.7953586497890295</v>
      </c>
      <c r="H25" s="81">
        <v>8.333333333333332</v>
      </c>
      <c r="I25" s="107">
        <v>0.15822784810126583</v>
      </c>
      <c r="J25" s="107">
        <v>24.261603375527425</v>
      </c>
      <c r="K25" s="107">
        <v>1.0548523206751055</v>
      </c>
      <c r="O25" s="105"/>
      <c r="P25" s="105"/>
      <c r="Q25" s="105"/>
      <c r="R25" s="105"/>
      <c r="S25" s="105"/>
      <c r="T25" s="105"/>
      <c r="U25" s="105"/>
      <c r="V25" s="105"/>
      <c r="W25" s="105"/>
    </row>
    <row r="26" spans="1:23" ht="15">
      <c r="A26" s="22" t="s">
        <v>370</v>
      </c>
      <c r="B26" s="29">
        <v>618</v>
      </c>
      <c r="C26" s="80">
        <v>34.14239482200647</v>
      </c>
      <c r="D26" s="81">
        <v>13.592233009708737</v>
      </c>
      <c r="E26" s="81">
        <v>0.6472491909385114</v>
      </c>
      <c r="F26" s="81">
        <v>5.016181229773463</v>
      </c>
      <c r="G26" s="81">
        <v>5.6634304207119746</v>
      </c>
      <c r="H26" s="81">
        <v>22.653721682847898</v>
      </c>
      <c r="I26" s="107">
        <v>0</v>
      </c>
      <c r="J26" s="107">
        <v>17.313915857605178</v>
      </c>
      <c r="K26" s="107">
        <v>0.9708737864077669</v>
      </c>
      <c r="O26" s="105"/>
      <c r="P26" s="105"/>
      <c r="Q26" s="105"/>
      <c r="R26" s="105"/>
      <c r="S26" s="105"/>
      <c r="T26" s="105"/>
      <c r="U26" s="105"/>
      <c r="V26" s="105"/>
      <c r="W26" s="105"/>
    </row>
    <row r="27" spans="1:23" ht="15">
      <c r="A27" s="22" t="s">
        <v>371</v>
      </c>
      <c r="B27" s="29">
        <v>1633</v>
      </c>
      <c r="C27" s="80">
        <v>42.74341702388242</v>
      </c>
      <c r="D27" s="81">
        <v>5.143906919779547</v>
      </c>
      <c r="E27" s="81">
        <v>0.4286589099816289</v>
      </c>
      <c r="F27" s="81">
        <v>9.797917942437232</v>
      </c>
      <c r="G27" s="81">
        <v>1.4696876913655847</v>
      </c>
      <c r="H27" s="81">
        <v>3.735456215554195</v>
      </c>
      <c r="I27" s="107">
        <v>0</v>
      </c>
      <c r="J27" s="107">
        <v>32.45560318432334</v>
      </c>
      <c r="K27" s="107">
        <v>4.225352112676056</v>
      </c>
      <c r="O27" s="105"/>
      <c r="P27" s="105"/>
      <c r="Q27" s="105"/>
      <c r="R27" s="105"/>
      <c r="S27" s="105"/>
      <c r="T27" s="105"/>
      <c r="U27" s="105"/>
      <c r="V27" s="105"/>
      <c r="W27" s="105"/>
    </row>
    <row r="28" spans="1:23" ht="15">
      <c r="A28" s="22" t="s">
        <v>372</v>
      </c>
      <c r="B28" s="29">
        <v>85</v>
      </c>
      <c r="C28" s="80">
        <v>24.705882352941178</v>
      </c>
      <c r="D28" s="81">
        <v>9.411764705882353</v>
      </c>
      <c r="E28" s="81">
        <v>0</v>
      </c>
      <c r="F28" s="81">
        <v>12.941176470588237</v>
      </c>
      <c r="G28" s="81">
        <v>3.5294117647058822</v>
      </c>
      <c r="H28" s="81">
        <v>14.117647058823529</v>
      </c>
      <c r="I28" s="107">
        <v>3.5294117647058822</v>
      </c>
      <c r="J28" s="107">
        <v>17.647058823529413</v>
      </c>
      <c r="K28" s="107">
        <v>14.117647058823529</v>
      </c>
      <c r="O28" s="105"/>
      <c r="P28" s="105"/>
      <c r="Q28" s="105"/>
      <c r="R28" s="105"/>
      <c r="S28" s="105"/>
      <c r="T28" s="105"/>
      <c r="U28" s="105"/>
      <c r="V28" s="105"/>
      <c r="W28" s="105"/>
    </row>
    <row r="29" spans="1:23" ht="15">
      <c r="A29" s="22" t="s">
        <v>373</v>
      </c>
      <c r="B29" s="29">
        <v>266</v>
      </c>
      <c r="C29" s="80">
        <v>49.62406015037594</v>
      </c>
      <c r="D29" s="81">
        <v>3.7593984962406015</v>
      </c>
      <c r="E29" s="81">
        <v>0</v>
      </c>
      <c r="F29" s="81">
        <v>9.774436090225564</v>
      </c>
      <c r="G29" s="81">
        <v>3.007518796992481</v>
      </c>
      <c r="H29" s="81">
        <v>7.142857142857142</v>
      </c>
      <c r="I29" s="107">
        <v>0</v>
      </c>
      <c r="J29" s="107">
        <v>26.31578947368421</v>
      </c>
      <c r="K29" s="107">
        <v>0.37593984962406013</v>
      </c>
      <c r="O29" s="105"/>
      <c r="P29" s="105"/>
      <c r="Q29" s="105"/>
      <c r="R29" s="105"/>
      <c r="S29" s="105"/>
      <c r="T29" s="105"/>
      <c r="U29" s="105"/>
      <c r="V29" s="105"/>
      <c r="W29" s="105"/>
    </row>
    <row r="30" spans="1:23" ht="15">
      <c r="A30" s="23" t="s">
        <v>374</v>
      </c>
      <c r="B30" s="31">
        <v>196</v>
      </c>
      <c r="C30" s="80">
        <v>61.224489795918366</v>
      </c>
      <c r="D30" s="80">
        <v>3.061224489795918</v>
      </c>
      <c r="E30" s="80">
        <v>0</v>
      </c>
      <c r="F30" s="80">
        <v>9.183673469387756</v>
      </c>
      <c r="G30" s="80">
        <v>0.5102040816326531</v>
      </c>
      <c r="H30" s="80">
        <v>10.714285714285714</v>
      </c>
      <c r="I30" s="109">
        <v>0</v>
      </c>
      <c r="J30" s="109">
        <v>13.77551020408163</v>
      </c>
      <c r="K30" s="109">
        <v>1.530612244897959</v>
      </c>
      <c r="O30" s="105"/>
      <c r="P30" s="105"/>
      <c r="Q30" s="105"/>
      <c r="R30" s="105"/>
      <c r="S30" s="105"/>
      <c r="T30" s="105"/>
      <c r="U30" s="105"/>
      <c r="V30" s="105"/>
      <c r="W30" s="105"/>
    </row>
    <row r="31" spans="1:23" ht="15">
      <c r="A31" s="32" t="s">
        <v>375</v>
      </c>
      <c r="B31" s="33">
        <v>227</v>
      </c>
      <c r="C31" s="82">
        <v>47.136563876651984</v>
      </c>
      <c r="D31" s="82">
        <v>8.370044052863436</v>
      </c>
      <c r="E31" s="82">
        <v>0.881057268722467</v>
      </c>
      <c r="F31" s="82">
        <v>10.13215859030837</v>
      </c>
      <c r="G31" s="82">
        <v>4.845814977973569</v>
      </c>
      <c r="H31" s="82">
        <v>13.215859030837004</v>
      </c>
      <c r="I31" s="110">
        <v>0</v>
      </c>
      <c r="J31" s="110">
        <v>11.894273127753303</v>
      </c>
      <c r="K31" s="110">
        <v>3.524229074889868</v>
      </c>
      <c r="O31" s="105"/>
      <c r="P31" s="105"/>
      <c r="Q31" s="105"/>
      <c r="R31" s="105"/>
      <c r="S31" s="105"/>
      <c r="T31" s="105"/>
      <c r="U31" s="105"/>
      <c r="V31" s="105"/>
      <c r="W31" s="105"/>
    </row>
    <row r="32" spans="1:23" ht="15">
      <c r="A32" s="19" t="s">
        <v>376</v>
      </c>
      <c r="B32" s="28">
        <v>9</v>
      </c>
      <c r="C32" s="78">
        <v>33.33333333333333</v>
      </c>
      <c r="D32" s="79">
        <v>11.11111111111111</v>
      </c>
      <c r="E32" s="79">
        <v>0</v>
      </c>
      <c r="F32" s="79">
        <v>0</v>
      </c>
      <c r="G32" s="79">
        <v>0</v>
      </c>
      <c r="H32" s="79">
        <v>0</v>
      </c>
      <c r="I32" s="106">
        <v>11.11111111111111</v>
      </c>
      <c r="J32" s="106">
        <v>44.44444444444444</v>
      </c>
      <c r="K32" s="106">
        <v>0</v>
      </c>
      <c r="O32" s="105"/>
      <c r="P32" s="105"/>
      <c r="Q32" s="105"/>
      <c r="R32" s="105"/>
      <c r="S32" s="105"/>
      <c r="T32" s="105"/>
      <c r="U32" s="105"/>
      <c r="V32" s="105"/>
      <c r="W32" s="105"/>
    </row>
    <row r="33" spans="1:23" ht="15">
      <c r="A33" s="22" t="s">
        <v>339</v>
      </c>
      <c r="B33" s="31">
        <v>2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109">
        <v>0</v>
      </c>
      <c r="J33" s="109">
        <v>0</v>
      </c>
      <c r="K33" s="109">
        <v>100</v>
      </c>
      <c r="O33" s="105"/>
      <c r="P33" s="105"/>
      <c r="Q33" s="105"/>
      <c r="R33" s="105"/>
      <c r="S33" s="105"/>
      <c r="T33" s="105"/>
      <c r="U33" s="105"/>
      <c r="V33" s="105"/>
      <c r="W33" s="105"/>
    </row>
    <row r="34" spans="1:23" ht="15">
      <c r="A34" s="22" t="s">
        <v>377</v>
      </c>
      <c r="B34" s="29">
        <v>116</v>
      </c>
      <c r="C34" s="80">
        <v>50</v>
      </c>
      <c r="D34" s="81">
        <v>6.896551724137931</v>
      </c>
      <c r="E34" s="81">
        <v>0.8620689655172413</v>
      </c>
      <c r="F34" s="81">
        <v>5.172413793103448</v>
      </c>
      <c r="G34" s="81">
        <v>0</v>
      </c>
      <c r="H34" s="81">
        <v>18.103448275862068</v>
      </c>
      <c r="I34" s="107">
        <v>0</v>
      </c>
      <c r="J34" s="107">
        <v>10.344827586206897</v>
      </c>
      <c r="K34" s="107">
        <v>8.620689655172415</v>
      </c>
      <c r="O34" s="105"/>
      <c r="P34" s="105"/>
      <c r="Q34" s="105"/>
      <c r="R34" s="105"/>
      <c r="S34" s="105"/>
      <c r="T34" s="105"/>
      <c r="U34" s="105"/>
      <c r="V34" s="105"/>
      <c r="W34" s="105"/>
    </row>
    <row r="35" spans="1:23" ht="15">
      <c r="A35" s="24" t="s">
        <v>378</v>
      </c>
      <c r="B35" s="33">
        <v>241</v>
      </c>
      <c r="C35" s="82">
        <v>36.09958506224066</v>
      </c>
      <c r="D35" s="82">
        <v>4.564315352697095</v>
      </c>
      <c r="E35" s="82">
        <v>0</v>
      </c>
      <c r="F35" s="82">
        <v>7.883817427385892</v>
      </c>
      <c r="G35" s="82">
        <v>2.4896265560165975</v>
      </c>
      <c r="H35" s="82">
        <v>19.08713692946058</v>
      </c>
      <c r="I35" s="110">
        <v>9.54356846473029</v>
      </c>
      <c r="J35" s="110">
        <v>14.937759336099585</v>
      </c>
      <c r="K35" s="110">
        <v>5.394190871369295</v>
      </c>
      <c r="O35" s="105"/>
      <c r="P35" s="105"/>
      <c r="Q35" s="105"/>
      <c r="R35" s="105"/>
      <c r="S35" s="105"/>
      <c r="T35" s="105"/>
      <c r="U35" s="105"/>
      <c r="V35" s="105"/>
      <c r="W35" s="105"/>
    </row>
    <row r="36" spans="1:11" ht="15">
      <c r="A36" s="111" t="s">
        <v>527</v>
      </c>
      <c r="B36" s="55"/>
      <c r="C36" s="78"/>
      <c r="D36" s="78"/>
      <c r="E36" s="78"/>
      <c r="F36" s="78"/>
      <c r="G36" s="78"/>
      <c r="H36" s="78"/>
      <c r="I36" s="112"/>
      <c r="J36" s="112"/>
      <c r="K36" s="112"/>
    </row>
    <row r="37" ht="15" customHeight="1">
      <c r="A37" s="1" t="s">
        <v>398</v>
      </c>
    </row>
    <row r="38" spans="1:11" ht="15" customHeight="1">
      <c r="A38" s="1" t="s">
        <v>488</v>
      </c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5" customHeight="1">
      <c r="A39" s="1" t="s">
        <v>489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5">
      <c r="A40" s="138" t="s">
        <v>534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  <row r="41" spans="1:11" ht="15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</row>
    <row r="42" spans="1:11" ht="15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</row>
  </sheetData>
  <mergeCells count="4">
    <mergeCell ref="A42:K42"/>
    <mergeCell ref="A1:K1"/>
    <mergeCell ref="A40:K40"/>
    <mergeCell ref="A41:K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Tardivon</dc:creator>
  <cp:keywords/>
  <dc:description/>
  <cp:lastModifiedBy>Julien Tardivon</cp:lastModifiedBy>
  <dcterms:created xsi:type="dcterms:W3CDTF">2015-06-05T18:17:20Z</dcterms:created>
  <dcterms:modified xsi:type="dcterms:W3CDTF">2024-04-11T07:32:29Z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2024-04-10T14:23:00Z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bdc7b5d9-9083-4199-a8a1-1d7709b59a58</vt:lpwstr>
  </property>
  <property fmtid="{D5CDD505-2E9C-101B-9397-08002B2CF9AE}" pid="8" name="MSIP_Label_6bd9ddd1-4d20-43f6-abfa-fc3c07406f94_ContentBits">
    <vt:lpwstr>0</vt:lpwstr>
  </property>
</Properties>
</file>