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4.xml" ContentType="application/vnd.openxmlformats-officedocument.drawing+xml"/>
  <Override PartName="/xl/worksheets/sheet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28" yWindow="65428" windowWidth="23256" windowHeight="12576" activeTab="0"/>
  </bookViews>
  <sheets>
    <sheet name="Figure 1" sheetId="6" r:id="rId1"/>
    <sheet name="Figures 2-8" sheetId="1" r:id="rId2"/>
    <sheet name="Figure 9" sheetId="4" r:id="rId3"/>
    <sheet name="Recovery" sheetId="5" r:id="rId4"/>
    <sheet name="Figure 10" sheetId="7" r:id="rId5"/>
  </sheets>
  <definedNames/>
  <calcPr calcId="191029"/>
  <extLst/>
</workbook>
</file>

<file path=xl/sharedStrings.xml><?xml version="1.0" encoding="utf-8"?>
<sst xmlns="http://schemas.openxmlformats.org/spreadsheetml/2006/main" count="466" uniqueCount="241">
  <si>
    <t>Production in services - monthly data [sts_sepr_m]</t>
  </si>
  <si>
    <t>Last update</t>
  </si>
  <si>
    <t>Extracted on</t>
  </si>
  <si>
    <t>Source of data</t>
  </si>
  <si>
    <t>Eurostat</t>
  </si>
  <si>
    <t>INDIC_BT</t>
  </si>
  <si>
    <t>Volume index of production</t>
  </si>
  <si>
    <t>S_ADJ</t>
  </si>
  <si>
    <t>Seasonally and calendar adjusted data</t>
  </si>
  <si>
    <t>UNIT</t>
  </si>
  <si>
    <t>Index, 2015=100</t>
  </si>
  <si>
    <t>GEO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</si>
  <si>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</si>
  <si>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</si>
  <si>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</si>
  <si>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</si>
  <si>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</si>
  <si>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</si>
  <si>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</si>
  <si>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</si>
  <si>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</si>
  <si>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</si>
  <si>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</si>
  <si>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</si>
  <si>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</si>
  <si>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</si>
  <si>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</si>
  <si>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</si>
  <si>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</si>
  <si>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</si>
  <si>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</si>
  <si>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</si>
  <si>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</si>
  <si>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</si>
  <si>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</si>
  <si>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</si>
  <si>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</si>
  <si>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</si>
  <si>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</si>
  <si>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</si>
  <si>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</si>
  <si>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</si>
  <si>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</si>
  <si>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</si>
  <si>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</si>
  <si>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2018M02</t>
  </si>
  <si>
    <t>2018M03</t>
  </si>
  <si>
    <t>2018M04</t>
  </si>
  <si>
    <t>Water transport</t>
  </si>
  <si>
    <t>Air transport</t>
  </si>
  <si>
    <t>Accommodation</t>
  </si>
  <si>
    <t>Information and communication</t>
  </si>
  <si>
    <t>Telecommunications</t>
  </si>
  <si>
    <t>Employment activities</t>
  </si>
  <si>
    <t>Land transport</t>
  </si>
  <si>
    <t>Computer programming, consultancy etc.</t>
  </si>
  <si>
    <t>Advertising &amp; market research</t>
  </si>
  <si>
    <t>Transportation &amp; storage</t>
  </si>
  <si>
    <t>Postal &amp; courier activities</t>
  </si>
  <si>
    <t>Food &amp; beverage services</t>
  </si>
  <si>
    <t>Warehousing &amp; transsport support</t>
  </si>
  <si>
    <t>Other professional, scientific, technical services</t>
  </si>
  <si>
    <t>Architecture, engineering, testing</t>
  </si>
  <si>
    <t>Source: Eurostat (online data code: sts_sepr_m)</t>
  </si>
  <si>
    <t>Current prices, million euro</t>
  </si>
  <si>
    <t>NA_ITEM</t>
  </si>
  <si>
    <t>Value added, gross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</si>
  <si>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</si>
  <si>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</si>
  <si>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</si>
  <si>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</si>
  <si>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</si>
  <si>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</si>
  <si>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</si>
  <si>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</si>
  <si>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</si>
  <si>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</si>
  <si>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</si>
  <si>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</si>
  <si>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</si>
  <si>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</si>
  <si>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</si>
  <si>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</si>
  <si>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</si>
  <si>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</si>
  <si>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Total - all NACE activities</t>
  </si>
  <si>
    <t>Agriculture, forestry and fishing</t>
  </si>
  <si>
    <t>Construction</t>
  </si>
  <si>
    <t>Financial and insurance activities</t>
  </si>
  <si>
    <t>Real estate activities</t>
  </si>
  <si>
    <t>Public administration, defence, education, human health and social work activities</t>
  </si>
  <si>
    <t>Agriculture, mining, industry, construction</t>
  </si>
  <si>
    <t>Financial, public, quasi-public services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</si>
  <si>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</si>
  <si>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</si>
  <si>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</si>
  <si>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</si>
  <si>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</si>
  <si>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</si>
  <si>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</si>
  <si>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</si>
  <si>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</si>
  <si>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</si>
  <si>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</si>
  <si>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</si>
  <si>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</si>
  <si>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Manufacturing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</si>
  <si>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</si>
  <si>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</si>
  <si>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</si>
  <si>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</si>
  <si>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</si>
  <si>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</si>
  <si>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</si>
  <si>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</si>
  <si>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</si>
  <si>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</si>
  <si>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</si>
  <si>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</si>
  <si>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</si>
  <si>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</si>
  <si>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Publishing activities</t>
  </si>
  <si>
    <t>Programming and broadcasting activities</t>
  </si>
  <si>
    <t>Security &amp; investigation</t>
  </si>
  <si>
    <t>Rental &amp; leasing</t>
  </si>
  <si>
    <t>Administrative &amp; support service</t>
  </si>
  <si>
    <t>Professional, scientific &amp; technical activities</t>
  </si>
  <si>
    <t>Accommodation &amp; food services</t>
  </si>
  <si>
    <t>Information &amp; communication</t>
  </si>
  <si>
    <t>Motion pictures, video &amp; TV production, sound recording, music publishing</t>
  </si>
  <si>
    <t>Information services</t>
  </si>
  <si>
    <t>Gross value added and income by A*10 industry breakdowns [nama_10_a10]</t>
  </si>
  <si>
    <t>European Union - 27 countries (from 2020)</t>
  </si>
  <si>
    <t>NACE_R2/TIME</t>
  </si>
  <si>
    <t>2018</t>
  </si>
  <si>
    <t>2019</t>
  </si>
  <si>
    <t>Industry (except construction)</t>
  </si>
  <si>
    <t>Wholesale and retail trade, transport, accommodation and food service activities</t>
  </si>
  <si>
    <t>Professional, scientific and technical activities; administrative and support service activities</t>
  </si>
  <si>
    <t>Arts, entertainment and recreation; other service activities; activities of household and extra-territorial organizations and bodies</t>
  </si>
  <si>
    <t>Source: Eurostat (online data code: nama_10_a10)</t>
  </si>
  <si>
    <t xml:space="preserve"> </t>
  </si>
  <si>
    <t>Services to buildings &amp; landscape</t>
  </si>
  <si>
    <t>European Union (EU-27, current composition)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</si>
  <si>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</si>
  <si>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</si>
  <si>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</si>
  <si>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</si>
  <si>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</si>
  <si>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</si>
  <si>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</si>
  <si>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</si>
  <si>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</si>
  <si>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</si>
  <si>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</si>
  <si>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</si>
  <si>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</si>
  <si>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</si>
  <si>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2022M02</t>
  </si>
  <si>
    <t>2022M03</t>
  </si>
  <si>
    <t>1995</t>
  </si>
  <si>
    <t>1996</t>
  </si>
  <si>
    <t>1997</t>
  </si>
  <si>
    <t>1998</t>
  </si>
  <si>
    <t>1999</t>
  </si>
  <si>
    <t>2020</t>
  </si>
  <si>
    <t>2021</t>
  </si>
  <si>
    <t>Services total</t>
  </si>
  <si>
    <t>Travel agencies, tour operators, reservation services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</si>
  <si>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</si>
  <si>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</si>
  <si>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</si>
  <si>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</si>
  <si>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</si>
  <si>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</si>
  <si>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</si>
  <si>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</si>
  <si>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</si>
  <si>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Office administration &amp; business support</t>
  </si>
  <si>
    <t>Motion pictures, video, TV, sound</t>
  </si>
  <si>
    <t>Trade, non-financial market services</t>
  </si>
  <si>
    <t>Diff April-February 2020</t>
  </si>
  <si>
    <t>TIME</t>
  </si>
  <si>
    <t>2020-02</t>
  </si>
  <si>
    <t>Recovery</t>
  </si>
  <si>
    <t>Professional, scientific, technical services (STS)</t>
  </si>
  <si>
    <t>EU Services production</t>
  </si>
  <si>
    <t>Administrative &amp; support services</t>
  </si>
  <si>
    <t>EU</t>
  </si>
  <si>
    <t>EA</t>
  </si>
  <si>
    <t>Apr20/Feb20</t>
  </si>
  <si>
    <t>%</t>
  </si>
  <si>
    <t>Apr./Feb.</t>
  </si>
  <si>
    <t>Not for SE article</t>
  </si>
  <si>
    <t>2023M02</t>
  </si>
  <si>
    <t>2023M03</t>
  </si>
  <si>
    <t>2023M04</t>
  </si>
  <si>
    <t>2023M05</t>
  </si>
  <si>
    <t>2023M06</t>
  </si>
  <si>
    <t>2023M07</t>
  </si>
  <si>
    <t>2023M08</t>
  </si>
  <si>
    <t>08.11.2023</t>
  </si>
  <si>
    <t>Accommodation (estimate)</t>
  </si>
  <si>
    <t>Legal &amp; accounting activities</t>
  </si>
  <si>
    <t>2022</t>
  </si>
  <si>
    <t>Covid</t>
  </si>
  <si>
    <r>
      <t>Source:</t>
    </r>
    <r>
      <rPr>
        <sz val="10"/>
        <color indexed="8"/>
        <rFont val="Arial"/>
        <family val="2"/>
      </rPr>
      <t xml:space="preserve"> Eurostat (online data code: sts_sepr_m)</t>
    </r>
  </si>
  <si>
    <r>
      <t>Source:</t>
    </r>
    <r>
      <rPr>
        <sz val="12"/>
        <rFont val="Arial"/>
        <family val="2"/>
      </rPr>
      <t xml:space="preserve"> Eurostat (online data code: sts_sepr_m)</t>
    </r>
  </si>
  <si>
    <t xml:space="preserve">Figure 1: Index of services production </t>
  </si>
  <si>
    <t xml:space="preserve">Figure 2: EU, Index of services production for main service industries </t>
  </si>
  <si>
    <t xml:space="preserve">Figure 3: EU, Index of services production for transportation, storage, and postal services </t>
  </si>
  <si>
    <t>Figure 4: EU, Index of services production for accommodation and food services</t>
  </si>
  <si>
    <t>Figure 5: EU, Index of services production for information and communication services</t>
  </si>
  <si>
    <t>Figure 6: EU, Index of services production for real estate activities</t>
  </si>
  <si>
    <t>Figure 7: EU, Index of services production for professional, scientific and technical services</t>
  </si>
  <si>
    <t xml:space="preserve">Figure 8: EU, Index of services production for administrative and support services </t>
  </si>
  <si>
    <t>EU, Index of services production for services impacted by the Covid-19 pandemic</t>
  </si>
  <si>
    <t>Recovery of services production after Covid crisis</t>
  </si>
  <si>
    <t>(most recent data/February 2020) %</t>
  </si>
  <si>
    <t xml:space="preserve">Figure 10: EU, share of industries in total gross value added, 1995 and 2022 </t>
  </si>
  <si>
    <t>(current prices)</t>
  </si>
  <si>
    <t>Share of gross value added (current prices)</t>
  </si>
  <si>
    <t>2023M09</t>
  </si>
  <si>
    <t>2023M10</t>
  </si>
  <si>
    <t>2023M11</t>
  </si>
  <si>
    <t>2023M12</t>
  </si>
  <si>
    <t>29.02.2024</t>
  </si>
  <si>
    <t>most recent (December 2023)</t>
  </si>
  <si>
    <t>23.02.2024</t>
  </si>
  <si>
    <t>Index, 2021=100</t>
  </si>
  <si>
    <t>07.03.2024</t>
  </si>
  <si>
    <t>(2021 = 100, seasonally adjusted series)</t>
  </si>
  <si>
    <t>EU, EA, Index of services production, 2021 = 100, seasonally adjusted series</t>
  </si>
  <si>
    <t>(2021 = 100)</t>
  </si>
  <si>
    <t xml:space="preserve"> (2021 = 100)</t>
  </si>
  <si>
    <t>Management consulting</t>
  </si>
  <si>
    <t>Travel agency, tour operators (estimate)</t>
  </si>
  <si>
    <t>Recovery up to latest data 2023</t>
  </si>
  <si>
    <t>Recovery up to December 2023</t>
  </si>
  <si>
    <t>Comparison wioth December 2019</t>
  </si>
  <si>
    <t>Managemetn consulting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</si>
</sst>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"/>
    <numFmt numFmtId="165" formatCode="#,##0.0"/>
    <numFmt numFmtId="166" formatCode="0.0"/>
    <numFmt numFmtId="167" formatCode="#,##0.##########"/>
  </numFmts>
  <fonts count="17"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2"/>
      <color rgb="FF000000"/>
      <name val="Arial"/>
      <family val="2"/>
    </font>
    <font>
      <b/>
      <sz val="18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165" fontId="1" fillId="0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14" fontId="1" fillId="0" borderId="0" xfId="0" applyNumberFormat="1" applyFont="1" applyAlignment="1">
      <alignment horizontal="left" vertical="center"/>
    </xf>
    <xf numFmtId="0" fontId="1" fillId="2" borderId="1" xfId="0" applyNumberFormat="1" applyFont="1" applyFill="1" applyBorder="1" applyAlignment="1">
      <alignment/>
    </xf>
    <xf numFmtId="167" fontId="1" fillId="0" borderId="0" xfId="0" applyNumberFormat="1" applyFont="1" applyAlignment="1">
      <alignment horizontal="right" vertical="center" shrinkToFit="1"/>
    </xf>
    <xf numFmtId="0" fontId="2" fillId="0" borderId="0" xfId="0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165" fontId="1" fillId="0" borderId="0" xfId="0" applyNumberFormat="1" applyFont="1"/>
    <xf numFmtId="0" fontId="1" fillId="0" borderId="1" xfId="0" applyNumberFormat="1" applyFont="1" applyFill="1" applyBorder="1" applyAlignment="1">
      <alignment/>
    </xf>
    <xf numFmtId="0" fontId="1" fillId="0" borderId="0" xfId="0" applyFont="1" applyFill="1"/>
    <xf numFmtId="167" fontId="1" fillId="0" borderId="0" xfId="0" applyNumberFormat="1" applyFont="1" applyFill="1" applyAlignment="1">
      <alignment horizontal="right" vertical="center" shrinkToFit="1"/>
    </xf>
    <xf numFmtId="165" fontId="1" fillId="0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Fill="1" applyAlignment="1">
      <alignment horizontal="right" vertical="center" shrinkToFit="1"/>
    </xf>
    <xf numFmtId="0" fontId="1" fillId="2" borderId="0" xfId="0" applyNumberFormat="1" applyFont="1" applyFill="1" applyBorder="1" applyAlignment="1">
      <alignment/>
    </xf>
    <xf numFmtId="0" fontId="2" fillId="0" borderId="0" xfId="0" applyFont="1"/>
    <xf numFmtId="0" fontId="6" fillId="3" borderId="2" xfId="0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left" vertical="center"/>
    </xf>
    <xf numFmtId="166" fontId="2" fillId="4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center" readingOrder="1"/>
    </xf>
    <xf numFmtId="0" fontId="11" fillId="0" borderId="0" xfId="0" applyFont="1" applyAlignment="1">
      <alignment horizontal="left" vertical="center" readingOrder="1"/>
    </xf>
    <xf numFmtId="0" fontId="0" fillId="0" borderId="0" xfId="0" applyFont="1"/>
    <xf numFmtId="167" fontId="13" fillId="0" borderId="0" xfId="0" applyNumberFormat="1" applyFont="1" applyAlignment="1">
      <alignment horizontal="right" vertical="center" shrinkToFit="1"/>
    </xf>
    <xf numFmtId="165" fontId="13" fillId="0" borderId="0" xfId="0" applyNumberFormat="1" applyFont="1" applyAlignment="1">
      <alignment horizontal="right" vertical="center" shrinkToFit="1"/>
    </xf>
    <xf numFmtId="167" fontId="13" fillId="5" borderId="0" xfId="0" applyNumberFormat="1" applyFont="1" applyFill="1" applyAlignment="1">
      <alignment horizontal="right" vertical="center" shrinkToFit="1"/>
    </xf>
    <xf numFmtId="165" fontId="13" fillId="5" borderId="0" xfId="0" applyNumberFormat="1" applyFont="1" applyFill="1" applyAlignment="1">
      <alignment horizontal="right" vertical="center" shrinkToFit="1"/>
    </xf>
    <xf numFmtId="167" fontId="13" fillId="0" borderId="0" xfId="0" applyNumberFormat="1" applyFont="1" applyFill="1" applyAlignment="1">
      <alignment horizontal="right" vertical="center" shrinkToFit="1"/>
    </xf>
    <xf numFmtId="165" fontId="13" fillId="0" borderId="0" xfId="0" applyNumberFormat="1" applyFont="1" applyFill="1" applyAlignment="1">
      <alignment horizontal="right" vertical="center" shrinkToFit="1"/>
    </xf>
    <xf numFmtId="167" fontId="1" fillId="0" borderId="0" xfId="0" applyNumberFormat="1" applyFont="1" applyFill="1"/>
    <xf numFmtId="0" fontId="1" fillId="6" borderId="0" xfId="0" applyNumberFormat="1" applyFont="1" applyFill="1" applyBorder="1" applyAlignment="1">
      <alignment/>
    </xf>
    <xf numFmtId="165" fontId="1" fillId="6" borderId="0" xfId="0" applyNumberFormat="1" applyFont="1" applyFill="1"/>
    <xf numFmtId="0" fontId="0" fillId="0" borderId="0" xfId="0" applyFont="1" applyFill="1" applyAlignment="1">
      <alignment horizontal="left"/>
    </xf>
    <xf numFmtId="167" fontId="13" fillId="0" borderId="0" xfId="0" applyNumberFormat="1" applyFont="1" applyAlignment="1">
      <alignment horizontal="right" vertical="center" shrinkToFit="1"/>
    </xf>
    <xf numFmtId="165" fontId="13" fillId="0" borderId="0" xfId="0" applyNumberFormat="1" applyFont="1" applyAlignment="1">
      <alignment horizontal="right" vertical="center" shrinkToFit="1"/>
    </xf>
    <xf numFmtId="167" fontId="13" fillId="5" borderId="0" xfId="0" applyNumberFormat="1" applyFont="1" applyFill="1" applyAlignment="1">
      <alignment horizontal="right" vertical="center" shrinkToFit="1"/>
    </xf>
    <xf numFmtId="165" fontId="13" fillId="5" borderId="0" xfId="0" applyNumberFormat="1" applyFont="1" applyFill="1" applyAlignment="1">
      <alignment horizontal="right" vertical="center" shrinkToFit="1"/>
    </xf>
    <xf numFmtId="166" fontId="14" fillId="0" borderId="0" xfId="0" applyNumberFormat="1" applyFont="1"/>
    <xf numFmtId="166" fontId="1" fillId="6" borderId="0" xfId="0" applyNumberFormat="1" applyFont="1" applyFill="1"/>
    <xf numFmtId="166" fontId="1" fillId="7" borderId="0" xfId="0" applyNumberFormat="1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services production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100, seasonally adjusted series)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255"/>
          <c:w val="0.97075"/>
          <c:h val="0.699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1'!$B$13:$DE$13</c:f>
              <c:numCache/>
            </c:numRef>
          </c:val>
          <c:smooth val="0"/>
        </c:ser>
        <c:ser>
          <c:idx val="20"/>
          <c:order val="1"/>
          <c:tx>
            <c:strRef>
              <c:f>'Figure 1'!$A$14</c:f>
              <c:strCache>
                <c:ptCount val="1"/>
                <c:pt idx="0">
                  <c:v>EA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1'!$B$12:$DE$12</c:f>
              <c:strCache/>
            </c:strRef>
          </c:cat>
          <c:val>
            <c:numRef>
              <c:f>'Figure 1'!$B$14:$DE$14</c:f>
              <c:numCache/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4838829"/>
        <c:crosses val="autoZero"/>
        <c:auto val="1"/>
        <c:lblOffset val="100"/>
        <c:tickLblSkip val="12"/>
        <c:noMultiLvlLbl val="0"/>
      </c:catAx>
      <c:valAx>
        <c:axId val="64838829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70304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5"/>
          <c:y val="0.8485"/>
          <c:w val="0.13025"/>
          <c:h val="0.041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Recovery of services production after Covid crisis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(most recent data/February 2020) %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25"/>
          <c:w val="0.9707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644A7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Recovery!$A$8:$A$14</c:f>
              <c:strCache/>
            </c:strRef>
          </c:cat>
          <c:val>
            <c:numRef>
              <c:f>Recovery!$B$8:$B$14</c:f>
              <c:numCache/>
            </c:numRef>
          </c:val>
        </c:ser>
        <c:overlap val="-27"/>
        <c:gapWidth val="75"/>
        <c:axId val="29518054"/>
        <c:axId val="64335895"/>
      </c:barChart>
      <c:catAx>
        <c:axId val="2951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4335895"/>
        <c:crosses val="autoZero"/>
        <c:auto val="1"/>
        <c:lblOffset val="100"/>
        <c:noMultiLvlLbl val="0"/>
      </c:catAx>
      <c:valAx>
        <c:axId val="6433589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518054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share of industries in total gross value added, 1995 and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(current prices)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9"/>
          <c:w val="0.97075"/>
          <c:h val="0.7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10'!$B$33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6593ede-8694-496f-b7d4-61d522b4b6b7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b5bfe89-6d6c-448f-8415-6d9d40f22506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71bb51-8943-4288-96fc-bd8f83acb4ac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10'!$A$34:$A$36</c:f>
              <c:strCache/>
            </c:strRef>
          </c:cat>
          <c:val>
            <c:numRef>
              <c:f>'Figure 10'!$B$34:$B$36</c:f>
              <c:numCache/>
            </c:numRef>
          </c:val>
        </c:ser>
        <c:ser>
          <c:idx val="1"/>
          <c:order val="1"/>
          <c:tx>
            <c:strRef>
              <c:f>'Figure 10'!$K$33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"/>
                  <c:y val="-0.01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a5f8ea-4c34-4fbd-83a2-d8b131deebf4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2e2d1c3-a616-4dd7-a84e-df29a0d6eb14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2a63e6-9399-481d-89b1-e1dab7ab1ac1}" type="VALU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[VALUE]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%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10'!$A$34:$A$36</c:f>
              <c:strCache/>
            </c:strRef>
          </c:cat>
          <c:val>
            <c:numRef>
              <c:f>'Figure 10'!$K$34:$K$36</c:f>
              <c:numCache/>
            </c:numRef>
          </c:val>
        </c:ser>
        <c:overlap val="-27"/>
        <c:gapWidth val="75"/>
        <c:axId val="42152144"/>
        <c:axId val="43824977"/>
      </c:barChart>
      <c:catAx>
        <c:axId val="421521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3824977"/>
        <c:crosses val="autoZero"/>
        <c:auto val="1"/>
        <c:lblOffset val="100"/>
        <c:noMultiLvlLbl val="0"/>
      </c:catAx>
      <c:valAx>
        <c:axId val="438249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4215214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56"/>
          <c:w val="0.124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transportation, storage, and postal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725"/>
          <c:y val="0.17325"/>
          <c:w val="0.91575"/>
          <c:h val="0.5175"/>
        </c:manualLayout>
      </c:layout>
      <c:lineChart>
        <c:grouping val="standard"/>
        <c:varyColors val="0"/>
        <c:ser>
          <c:idx val="2"/>
          <c:order val="0"/>
          <c:tx>
            <c:strRef>
              <c:f>'Figures 2-8'!$A$16</c:f>
              <c:strCache>
                <c:ptCount val="1"/>
                <c:pt idx="0">
                  <c:v>Land transport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2-8'!$B$16:$DF$16</c:f>
              <c:numCache/>
            </c:numRef>
          </c:val>
          <c:smooth val="0"/>
        </c:ser>
        <c:ser>
          <c:idx val="3"/>
          <c:order val="1"/>
          <c:tx>
            <c:strRef>
              <c:f>'Figures 2-8'!$A$17</c:f>
              <c:strCache>
                <c:ptCount val="1"/>
                <c:pt idx="0">
                  <c:v>Water transport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2-8'!$B$17:$DF$17</c:f>
              <c:numCache/>
            </c:numRef>
          </c:val>
          <c:smooth val="0"/>
        </c:ser>
        <c:ser>
          <c:idx val="4"/>
          <c:order val="2"/>
          <c:tx>
            <c:strRef>
              <c:f>'Figures 2-8'!$A$18</c:f>
              <c:strCache>
                <c:ptCount val="1"/>
                <c:pt idx="0">
                  <c:v>Air transport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2-8'!$B$18:$DF$18</c:f>
              <c:numCache/>
            </c:numRef>
          </c:val>
          <c:smooth val="0"/>
        </c:ser>
        <c:ser>
          <c:idx val="0"/>
          <c:order val="3"/>
          <c:tx>
            <c:strRef>
              <c:f>'Figures 2-8'!$A$19</c:f>
              <c:strCache>
                <c:ptCount val="1"/>
                <c:pt idx="0">
                  <c:v>Warehousing &amp; transsport support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2-8'!$B$19:$DF$19</c:f>
              <c:numCache/>
            </c:numRef>
          </c:val>
          <c:smooth val="0"/>
        </c:ser>
        <c:ser>
          <c:idx val="6"/>
          <c:order val="4"/>
          <c:tx>
            <c:strRef>
              <c:f>'Figures 2-8'!$A$20</c:f>
              <c:strCache>
                <c:ptCount val="1"/>
                <c:pt idx="0">
                  <c:v>Postal &amp; courier activities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5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2-8'!$B$20:$DF$20</c:f>
              <c:numCache/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767"/>
        <c:crosses val="autoZero"/>
        <c:auto val="1"/>
        <c:lblOffset val="100"/>
        <c:tickLblSkip val="12"/>
        <c:noMultiLvlLbl val="0"/>
      </c:catAx>
      <c:valAx>
        <c:axId val="17453767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66785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8"/>
          <c:y val="0.82025"/>
          <c:w val="0.7575"/>
          <c:h val="0.109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accommodation and food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075"/>
          <c:w val="0.97075"/>
          <c:h val="0.673"/>
        </c:manualLayout>
      </c:layout>
      <c:lineChart>
        <c:grouping val="standard"/>
        <c:varyColors val="0"/>
        <c:ser>
          <c:idx val="8"/>
          <c:order val="0"/>
          <c:tx>
            <c:strRef>
              <c:f>'Figures 2-8'!$A$23</c:f>
              <c:strCache>
                <c:ptCount val="1"/>
                <c:pt idx="0">
                  <c:v>Accommodation (estimate)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2-8'!$B$23:$DE$23</c:f>
              <c:numCache/>
            </c:numRef>
          </c:val>
          <c:smooth val="0"/>
        </c:ser>
        <c:ser>
          <c:idx val="9"/>
          <c:order val="1"/>
          <c:tx>
            <c:strRef>
              <c:f>'Figures 2-8'!$A$24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2-8'!$B$24:$DE$24</c:f>
              <c:numCache/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auto val="1"/>
        <c:lblOffset val="100"/>
        <c:tickLblSkip val="12"/>
        <c:noMultiLvlLbl val="0"/>
      </c:catAx>
      <c:valAx>
        <c:axId val="4468993"/>
        <c:scaling>
          <c:orientation val="minMax"/>
          <c:max val="18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</a:ln>
        </c:spPr>
        <c:crossAx val="2286617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95"/>
          <c:y val="0.856"/>
          <c:w val="0.561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information and communication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725"/>
          <c:y val="0.16225"/>
          <c:w val="0.916"/>
          <c:h val="0.40275"/>
        </c:manualLayout>
      </c:layout>
      <c:lineChart>
        <c:grouping val="standard"/>
        <c:varyColors val="0"/>
        <c:ser>
          <c:idx val="0"/>
          <c:order val="0"/>
          <c:tx>
            <c:strRef>
              <c:f>'Figures 2-8'!$A$27</c:f>
              <c:strCache>
                <c:ptCount val="1"/>
                <c:pt idx="0">
                  <c:v>Publishing activities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2-8'!$B$27:$DE$27</c:f>
              <c:numCache/>
            </c:numRef>
          </c:val>
          <c:smooth val="0"/>
        </c:ser>
        <c:ser>
          <c:idx val="1"/>
          <c:order val="1"/>
          <c:tx>
            <c:strRef>
              <c:f>'Figures 2-8'!$A$28</c:f>
              <c:strCache>
                <c:ptCount val="1"/>
                <c:pt idx="0">
                  <c:v>Motion pictures, video &amp; TV production, sound recording, music publishing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2-8'!$B$28:$DE$28</c:f>
              <c:numCache/>
            </c:numRef>
          </c:val>
          <c:smooth val="0"/>
        </c:ser>
        <c:ser>
          <c:idx val="2"/>
          <c:order val="2"/>
          <c:tx>
            <c:strRef>
              <c:f>'Figures 2-8'!$A$29</c:f>
              <c:strCache>
                <c:ptCount val="1"/>
                <c:pt idx="0">
                  <c:v>Programming and broadcasting activities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2-8'!$B$29:$DE$29</c:f>
              <c:numCache/>
            </c:numRef>
          </c:val>
          <c:smooth val="0"/>
        </c:ser>
        <c:ser>
          <c:idx val="11"/>
          <c:order val="3"/>
          <c:tx>
            <c:strRef>
              <c:f>'Figures 2-8'!$A$30</c:f>
              <c:strCache>
                <c:ptCount val="1"/>
                <c:pt idx="0">
                  <c:v>Telecommunications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4"/>
              </a:solidFill>
              <a:ln w="28575">
                <a:solidFill>
                  <a:srgbClr val="208486">
                    <a:alpha val="97000"/>
                  </a:srgb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2-8'!$B$30:$DE$30</c:f>
              <c:numCache/>
            </c:numRef>
          </c:val>
          <c:smooth val="0"/>
        </c:ser>
        <c:ser>
          <c:idx val="12"/>
          <c:order val="4"/>
          <c:tx>
            <c:strRef>
              <c:f>'Figures 2-8'!$A$31</c:f>
              <c:strCache>
                <c:ptCount val="1"/>
                <c:pt idx="0">
                  <c:v>Computer programming, consultancy etc.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2-8'!$B$31:$DE$31</c:f>
              <c:numCache/>
            </c:numRef>
          </c:val>
          <c:smooth val="0"/>
        </c:ser>
        <c:ser>
          <c:idx val="13"/>
          <c:order val="5"/>
          <c:tx>
            <c:strRef>
              <c:f>'Figures 2-8'!$A$32</c:f>
              <c:strCache>
                <c:ptCount val="1"/>
                <c:pt idx="0">
                  <c:v>Information services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2-8'!$B$32:$DE$32</c:f>
              <c:numCache/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1"/>
        <c:lblOffset val="100"/>
        <c:tickLblSkip val="12"/>
        <c:noMultiLvlLbl val="0"/>
      </c:catAx>
      <c:valAx>
        <c:axId val="2644412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02209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4075"/>
          <c:y val="0.66675"/>
          <c:w val="0.74225"/>
          <c:h val="0.260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professional, scientific and technical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075"/>
          <c:w val="0.97075"/>
          <c:h val="0.63725"/>
        </c:manualLayout>
      </c:layout>
      <c:lineChart>
        <c:grouping val="standard"/>
        <c:varyColors val="0"/>
        <c:ser>
          <c:idx val="16"/>
          <c:order val="0"/>
          <c:tx>
            <c:strRef>
              <c:f>'Figures 2-8'!$A$37</c:f>
              <c:strCache>
                <c:ptCount val="1"/>
                <c:pt idx="0">
                  <c:v>Legal &amp; accounting activities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2-8'!$B$37:$DE$37</c:f>
              <c:numCache/>
            </c:numRef>
          </c:val>
          <c:smooth val="0"/>
        </c:ser>
        <c:ser>
          <c:idx val="2"/>
          <c:order val="1"/>
          <c:tx>
            <c:strRef>
              <c:f>'Figures 2-8'!$A$38</c:f>
              <c:strCache>
                <c:ptCount val="1"/>
                <c:pt idx="0">
                  <c:v>Management consulting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'Figures 2-8'!$B$38:$DE$38</c:f>
              <c:numCache/>
            </c:numRef>
          </c:val>
          <c:smooth val="0"/>
        </c:ser>
        <c:ser>
          <c:idx val="17"/>
          <c:order val="2"/>
          <c:tx>
            <c:strRef>
              <c:f>'Figures 2-8'!$A$39</c:f>
              <c:strCache>
                <c:ptCount val="1"/>
                <c:pt idx="0">
                  <c:v>Architecture, engineering, testing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2-8'!$B$39:$DE$39</c:f>
              <c:numCache/>
            </c:numRef>
          </c:val>
          <c:smooth val="0"/>
        </c:ser>
        <c:ser>
          <c:idx val="0"/>
          <c:order val="3"/>
          <c:tx>
            <c:strRef>
              <c:f>'Figures 2-8'!$A$40</c:f>
              <c:strCache>
                <c:ptCount val="1"/>
                <c:pt idx="0">
                  <c:v>Advertising &amp; market research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2-8'!$B$40:$DE$40</c:f>
              <c:numCache/>
            </c:numRef>
          </c:val>
          <c:smooth val="0"/>
        </c:ser>
        <c:ser>
          <c:idx val="1"/>
          <c:order val="4"/>
          <c:tx>
            <c:strRef>
              <c:f>'Figures 2-8'!$A$41</c:f>
              <c:strCache>
                <c:ptCount val="1"/>
                <c:pt idx="0">
                  <c:v>Other professional, scientific, technical services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2-8'!$B$41:$DE$41</c:f>
              <c:numCache/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auto val="1"/>
        <c:lblOffset val="100"/>
        <c:tickLblSkip val="12"/>
        <c:noMultiLvlLbl val="0"/>
      </c:catAx>
      <c:valAx>
        <c:axId val="6159918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366705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475"/>
          <c:y val="0.82025"/>
          <c:w val="0.7985"/>
          <c:h val="0.113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administrative and support services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075"/>
          <c:w val="0.97075"/>
          <c:h val="0.5985"/>
        </c:manualLayout>
      </c:layout>
      <c:lineChart>
        <c:grouping val="standard"/>
        <c:varyColors val="0"/>
        <c:ser>
          <c:idx val="0"/>
          <c:order val="0"/>
          <c:tx>
            <c:strRef>
              <c:f>'Figures 2-8'!$A$44</c:f>
              <c:strCache>
                <c:ptCount val="1"/>
                <c:pt idx="0">
                  <c:v>Rental &amp; leasing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2-8'!$B$44:$DE$44</c:f>
              <c:numCache/>
            </c:numRef>
          </c:val>
          <c:smooth val="0"/>
        </c:ser>
        <c:ser>
          <c:idx val="21"/>
          <c:order val="1"/>
          <c:tx>
            <c:strRef>
              <c:f>'Figures 2-8'!$A$45</c:f>
              <c:strCache>
                <c:ptCount val="1"/>
                <c:pt idx="0">
                  <c:v>Employment activities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2-8'!$B$45:$DE$45</c:f>
              <c:numCache/>
            </c:numRef>
          </c:val>
          <c:smooth val="0"/>
        </c:ser>
        <c:ser>
          <c:idx val="22"/>
          <c:order val="2"/>
          <c:tx>
            <c:strRef>
              <c:f>'Figures 2-8'!$A$47</c:f>
              <c:strCache>
                <c:ptCount val="1"/>
                <c:pt idx="0">
                  <c:v>Security &amp; investigation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2-8'!$B$47:$DE$47</c:f>
              <c:numCache/>
            </c:numRef>
          </c:val>
          <c:smooth val="0"/>
        </c:ser>
        <c:ser>
          <c:idx val="23"/>
          <c:order val="3"/>
          <c:tx>
            <c:strRef>
              <c:f>'Figures 2-8'!$A$48</c:f>
              <c:strCache>
                <c:ptCount val="1"/>
                <c:pt idx="0">
                  <c:v>Services to buildings &amp; landscape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5"/>
              </a:solidFill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2-8'!$B$48:$DE$48</c:f>
              <c:numCache/>
            </c:numRef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78383"/>
        <c:crosses val="autoZero"/>
        <c:auto val="1"/>
        <c:lblOffset val="100"/>
        <c:tickLblSkip val="12"/>
        <c:noMultiLvlLbl val="0"/>
      </c:catAx>
      <c:valAx>
        <c:axId val="23478383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7521790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5"/>
          <c:y val="0.7815"/>
          <c:w val="0.884"/>
          <c:h val="0.145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main service industries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19"/>
          <c:w val="0.97075"/>
          <c:h val="0.60125"/>
        </c:manualLayout>
      </c:layout>
      <c:lineChart>
        <c:grouping val="standard"/>
        <c:varyColors val="0"/>
        <c:ser>
          <c:idx val="0"/>
          <c:order val="0"/>
          <c:tx>
            <c:strRef>
              <c:f>'Figures 2-8'!$A$13</c:f>
              <c:strCache>
                <c:ptCount val="1"/>
                <c:pt idx="0">
                  <c:v>Services total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2-8'!$B$13:$DE$13</c:f>
              <c:numCache/>
            </c:numRef>
          </c:val>
          <c:smooth val="0"/>
        </c:ser>
        <c:ser>
          <c:idx val="1"/>
          <c:order val="1"/>
          <c:tx>
            <c:strRef>
              <c:f>'Figures 2-8'!$A$15</c:f>
              <c:strCache>
                <c:ptCount val="1"/>
                <c:pt idx="0">
                  <c:v>Transportation &amp; storage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2-8'!$B$15:$DE$15</c:f>
              <c:numCache/>
            </c:numRef>
          </c:val>
          <c:smooth val="0"/>
        </c:ser>
        <c:ser>
          <c:idx val="7"/>
          <c:order val="2"/>
          <c:tx>
            <c:strRef>
              <c:f>'Figures 2-8'!$A$22</c:f>
              <c:strCache>
                <c:ptCount val="1"/>
                <c:pt idx="0">
                  <c:v>Accommodation &amp; food services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2-8'!$B$22:$DE$22</c:f>
              <c:numCache/>
            </c:numRef>
          </c:val>
          <c:smooth val="0"/>
        </c:ser>
        <c:ser>
          <c:idx val="10"/>
          <c:order val="3"/>
          <c:tx>
            <c:strRef>
              <c:f>'Figures 2-8'!$A$26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2-8'!$B$26:$DE$26</c:f>
              <c:numCache/>
            </c:numRef>
          </c:val>
          <c:smooth val="0"/>
        </c:ser>
        <c:ser>
          <c:idx val="2"/>
          <c:order val="4"/>
          <c:tx>
            <c:strRef>
              <c:f>'Figures 2-8'!$A$34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2-8'!$B$34:$DE$34</c:f>
              <c:numCache/>
            </c:numRef>
          </c:val>
          <c:smooth val="0"/>
        </c:ser>
        <c:ser>
          <c:idx val="14"/>
          <c:order val="5"/>
          <c:tx>
            <c:strRef>
              <c:f>'Figures 2-8'!$A$36</c:f>
              <c:strCache>
                <c:ptCount val="1"/>
                <c:pt idx="0">
                  <c:v>Professional, scientific &amp; technical activities</c:v>
                </c:pt>
              </c:strCache>
            </c:strRef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2-8'!$B$36:$DE$36</c:f>
              <c:numCache/>
            </c:numRef>
          </c:val>
          <c:smooth val="0"/>
        </c:ser>
        <c:ser>
          <c:idx val="20"/>
          <c:order val="6"/>
          <c:tx>
            <c:strRef>
              <c:f>'Figures 2-8'!$A$43</c:f>
              <c:strCache>
                <c:ptCount val="1"/>
                <c:pt idx="0">
                  <c:v>Administrative &amp; support service</c:v>
                </c:pt>
              </c:strCache>
            </c:strRef>
          </c:tx>
          <c:spPr>
            <a:ln w="15875" cap="rnd" cmpd="sng">
              <a:solidFill>
                <a:srgbClr val="2644A7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6A85DD"/>
              </a:solidFill>
              <a:ln w="28575">
                <a:solidFill>
                  <a:srgbClr val="6A85D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2-8'!$B$12:$DF$12</c:f>
              <c:strCache/>
            </c:strRef>
          </c:cat>
          <c:val>
            <c:numRef>
              <c:f>'Figures 2-8'!$B$43:$DE$43</c:f>
              <c:numCache/>
            </c:numRef>
          </c:val>
          <c:smooth val="0"/>
        </c:ser>
        <c:marker val="1"/>
        <c:axId val="9978856"/>
        <c:axId val="22700841"/>
      </c:lineChart>
      <c:catAx>
        <c:axId val="99788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00841"/>
        <c:crosses val="autoZero"/>
        <c:auto val="1"/>
        <c:lblOffset val="100"/>
        <c:tickLblSkip val="12"/>
        <c:noMultiLvlLbl val="0"/>
      </c:catAx>
      <c:valAx>
        <c:axId val="22700841"/>
        <c:scaling>
          <c:orientation val="minMax"/>
          <c:max val="160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99788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95"/>
          <c:y val="0.7485"/>
          <c:w val="0.81"/>
          <c:h val="0.1242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EU, Index of services production for real estate activities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</c:spPr>
    </c:title>
    <c:plotArea>
      <c:layout>
        <c:manualLayout>
          <c:layoutTarget val="inner"/>
          <c:xMode val="edge"/>
          <c:yMode val="edge"/>
          <c:x val="0.05725"/>
          <c:y val="0.12975"/>
          <c:w val="0.916"/>
          <c:h val="0.62625"/>
        </c:manualLayout>
      </c:layout>
      <c:lineChart>
        <c:grouping val="standard"/>
        <c:varyColors val="0"/>
        <c:ser>
          <c:idx val="11"/>
          <c:order val="0"/>
          <c:tx>
            <c:strRef>
              <c:f>'Figures 2-8'!$A$34</c:f>
              <c:strCache>
                <c:ptCount val="1"/>
                <c:pt idx="0">
                  <c:v>Real estate activities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2-8'!$B$12:$DE$12</c:f>
              <c:strCache/>
            </c:strRef>
          </c:cat>
          <c:val>
            <c:numRef>
              <c:f>'Figures 2-8'!$B$34:$DE$34</c:f>
              <c:numCache/>
            </c:numRef>
          </c:val>
          <c:smooth val="0"/>
        </c:ser>
        <c:marker val="1"/>
        <c:axId val="2980978"/>
        <c:axId val="26828803"/>
      </c:lineChart>
      <c:catAx>
        <c:axId val="29809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28803"/>
        <c:crosses val="autoZero"/>
        <c:auto val="1"/>
        <c:lblOffset val="100"/>
        <c:tickLblSkip val="12"/>
        <c:noMultiLvlLbl val="0"/>
      </c:catAx>
      <c:valAx>
        <c:axId val="26828803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298097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8625"/>
          <c:y val="0.856"/>
          <c:w val="0.22725"/>
          <c:h val="0.03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Index of services production for services impacted by the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Covid-19 pandemic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(2021 = 100)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</c:spPr>
    </c:title>
    <c:plotArea>
      <c:layout>
        <c:manualLayout>
          <c:xMode val="edge"/>
          <c:yMode val="edge"/>
          <c:x val="0.01475"/>
          <c:y val="0.1695"/>
          <c:w val="0.97075"/>
          <c:h val="0.61775"/>
        </c:manualLayout>
      </c:layout>
      <c:lineChart>
        <c:grouping val="standard"/>
        <c:varyColors val="0"/>
        <c:ser>
          <c:idx val="4"/>
          <c:order val="0"/>
          <c:tx>
            <c:strRef>
              <c:f>'Figure 9'!$A$14</c:f>
              <c:strCache>
                <c:ptCount val="1"/>
                <c:pt idx="0">
                  <c:v>Air transport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9'!$B$14:$AW$14</c:f>
              <c:numCache/>
            </c:numRef>
          </c:val>
          <c:smooth val="0"/>
        </c:ser>
        <c:ser>
          <c:idx val="3"/>
          <c:order val="1"/>
          <c:tx>
            <c:strRef>
              <c:f>'Figure 9'!$A$15</c:f>
              <c:strCache>
                <c:ptCount val="1"/>
                <c:pt idx="0">
                  <c:v>Accommodation</c:v>
                </c:pt>
              </c:strCache>
            </c:strRef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9'!$B$15:$AW$15</c:f>
              <c:numCache/>
            </c:numRef>
          </c:val>
          <c:smooth val="0"/>
        </c:ser>
        <c:ser>
          <c:idx val="0"/>
          <c:order val="2"/>
          <c:tx>
            <c:strRef>
              <c:f>'Figure 9'!$A$16</c:f>
              <c:strCache>
                <c:ptCount val="1"/>
                <c:pt idx="0">
                  <c:v>Food &amp; beverage services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9'!$B$16:$AW$16</c:f>
              <c:numCache/>
            </c:numRef>
          </c:val>
          <c:smooth val="0"/>
        </c:ser>
        <c:ser>
          <c:idx val="5"/>
          <c:order val="3"/>
          <c:tx>
            <c:strRef>
              <c:f>'Figure 9'!$A$18</c:f>
              <c:strCache>
                <c:ptCount val="1"/>
                <c:pt idx="0">
                  <c:v>Travel agency, tour operators (estimate)</c:v>
                </c:pt>
              </c:strCache>
            </c:strRef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9'!$B$12:$AS$12</c:f>
              <c:strCache/>
            </c:strRef>
          </c:cat>
          <c:val>
            <c:numRef>
              <c:f>'Figure 9'!$B$18:$AW$18</c:f>
              <c:numCache/>
            </c:numRef>
          </c:val>
          <c:smooth val="0"/>
        </c:ser>
        <c:marker val="1"/>
        <c:axId val="40132636"/>
        <c:axId val="25649405"/>
      </c:lineChart>
      <c:catAx>
        <c:axId val="401326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49405"/>
        <c:crosses val="autoZero"/>
        <c:auto val="1"/>
        <c:lblOffset val="100"/>
        <c:tickLblSkip val="12"/>
        <c:noMultiLvlLbl val="0"/>
      </c:catAx>
      <c:valAx>
        <c:axId val="25649405"/>
        <c:scaling>
          <c:orientation val="minMax"/>
          <c:max val="2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013263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075"/>
          <c:y val="0.81075"/>
          <c:w val="0.9135"/>
          <c:h val="0.078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</a:t>
          </a:r>
          <a:r>
            <a:rPr lang="en-IE" sz="1200" i="1" baseline="0">
              <a:latin typeface="Arial" panose="020B0604020202020204" pitchFamily="34" charset="0"/>
            </a:rPr>
            <a:t> does not start at 0</a:t>
          </a:r>
          <a:endParaRPr lang="en-IE" sz="1200" i="1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103</xdr:row>
      <xdr:rowOff>161925</xdr:rowOff>
    </xdr:from>
    <xdr:ext cx="9525000" cy="6096000"/>
    <xdr:graphicFrame macro="">
      <xdr:nvGraphicFramePr>
        <xdr:cNvPr id="3" name="Chart 2"/>
        <xdr:cNvGraphicFramePr/>
      </xdr:nvGraphicFramePr>
      <xdr:xfrm>
        <a:off x="0" y="16992600"/>
        <a:ext cx="95250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142875</xdr:colOff>
      <xdr:row>154</xdr:row>
      <xdr:rowOff>38100</xdr:rowOff>
    </xdr:from>
    <xdr:ext cx="9525000" cy="5648325"/>
    <xdr:graphicFrame macro="">
      <xdr:nvGraphicFramePr>
        <xdr:cNvPr id="4" name="Chart 3"/>
        <xdr:cNvGraphicFramePr/>
      </xdr:nvGraphicFramePr>
      <xdr:xfrm>
        <a:off x="142875" y="25212675"/>
        <a:ext cx="9525000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203</xdr:row>
      <xdr:rowOff>142875</xdr:rowOff>
    </xdr:from>
    <xdr:ext cx="9525000" cy="5638800"/>
    <xdr:graphicFrame macro="">
      <xdr:nvGraphicFramePr>
        <xdr:cNvPr id="5" name="Chart 4"/>
        <xdr:cNvGraphicFramePr/>
      </xdr:nvGraphicFramePr>
      <xdr:xfrm>
        <a:off x="0" y="33242250"/>
        <a:ext cx="9525000" cy="563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76200</xdr:colOff>
      <xdr:row>303</xdr:row>
      <xdr:rowOff>76200</xdr:rowOff>
    </xdr:from>
    <xdr:ext cx="9525000" cy="5638800"/>
    <xdr:graphicFrame macro="">
      <xdr:nvGraphicFramePr>
        <xdr:cNvPr id="6" name="Chart 5"/>
        <xdr:cNvGraphicFramePr/>
      </xdr:nvGraphicFramePr>
      <xdr:xfrm>
        <a:off x="76200" y="49368075"/>
        <a:ext cx="9525000" cy="563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0</xdr:colOff>
      <xdr:row>353</xdr:row>
      <xdr:rowOff>123825</xdr:rowOff>
    </xdr:from>
    <xdr:ext cx="9525000" cy="5638800"/>
    <xdr:graphicFrame macro="">
      <xdr:nvGraphicFramePr>
        <xdr:cNvPr id="7" name="Chart 6"/>
        <xdr:cNvGraphicFramePr/>
      </xdr:nvGraphicFramePr>
      <xdr:xfrm>
        <a:off x="0" y="57511950"/>
        <a:ext cx="9525000" cy="5638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28575</xdr:colOff>
      <xdr:row>53</xdr:row>
      <xdr:rowOff>152400</xdr:rowOff>
    </xdr:from>
    <xdr:ext cx="9525000" cy="6800850"/>
    <xdr:graphicFrame macro="">
      <xdr:nvGraphicFramePr>
        <xdr:cNvPr id="9" name="Chart 8"/>
        <xdr:cNvGraphicFramePr/>
      </xdr:nvGraphicFramePr>
      <xdr:xfrm>
        <a:off x="28575" y="8820150"/>
        <a:ext cx="9525000" cy="6800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0</xdr:colOff>
      <xdr:row>253</xdr:row>
      <xdr:rowOff>57150</xdr:rowOff>
    </xdr:from>
    <xdr:ext cx="9525000" cy="6296025"/>
    <xdr:graphicFrame macro="">
      <xdr:nvGraphicFramePr>
        <xdr:cNvPr id="8" name="Chart 4"/>
        <xdr:cNvGraphicFramePr/>
      </xdr:nvGraphicFramePr>
      <xdr:xfrm>
        <a:off x="0" y="41252775"/>
        <a:ext cx="9525000" cy="629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0.95475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35</xdr:row>
      <xdr:rowOff>66675</xdr:rowOff>
    </xdr:from>
    <xdr:ext cx="9525000" cy="5981700"/>
    <xdr:graphicFrame macro="">
      <xdr:nvGraphicFramePr>
        <xdr:cNvPr id="2" name="Chart 8"/>
        <xdr:cNvGraphicFramePr/>
      </xdr:nvGraphicFramePr>
      <xdr:xfrm>
        <a:off x="28575" y="5972175"/>
        <a:ext cx="9525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817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161925</xdr:rowOff>
    </xdr:from>
    <xdr:to>
      <xdr:col>10</xdr:col>
      <xdr:colOff>514350</xdr:colOff>
      <xdr:row>52</xdr:row>
      <xdr:rowOff>142875</xdr:rowOff>
    </xdr:to>
    <xdr:graphicFrame macro="">
      <xdr:nvGraphicFramePr>
        <xdr:cNvPr id="3" name="Chart 2"/>
        <xdr:cNvGraphicFramePr/>
      </xdr:nvGraphicFramePr>
      <xdr:xfrm>
        <a:off x="28575" y="2695575"/>
        <a:ext cx="949642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104775</xdr:rowOff>
    </xdr:from>
    <xdr:ext cx="9544050" cy="6105525"/>
    <xdr:graphicFrame macro="">
      <xdr:nvGraphicFramePr>
        <xdr:cNvPr id="2" name="Chart 1"/>
        <xdr:cNvGraphicFramePr/>
      </xdr:nvGraphicFramePr>
      <xdr:xfrm>
        <a:off x="0" y="6762750"/>
        <a:ext cx="95440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23</xdr:row>
      <xdr:rowOff>57150</xdr:rowOff>
    </xdr:from>
    <xdr:ext cx="9525000" cy="5372100"/>
    <xdr:graphicFrame macro="">
      <xdr:nvGraphicFramePr>
        <xdr:cNvPr id="2" name="Chart 1"/>
        <xdr:cNvGraphicFramePr/>
      </xdr:nvGraphicFramePr>
      <xdr:xfrm>
        <a:off x="95250" y="3867150"/>
        <a:ext cx="95250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57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</a:t>
          </a:r>
          <a:r>
            <a:rPr lang="en-IE" sz="1200" i="1" baseline="0">
              <a:latin typeface="Arial" panose="020B0604020202020204" pitchFamily="34" charset="0"/>
            </a:rPr>
            <a:t>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10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</a:t>
          </a:r>
          <a:r>
            <a:rPr lang="en-IE" sz="1200" i="1" baseline="0">
              <a:latin typeface="Arial" panose="020B0604020202020204" pitchFamily="34" charset="0"/>
            </a:rPr>
            <a:t>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006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</a:t>
          </a:r>
          <a:r>
            <a:rPr lang="en-IE" sz="1200" i="1" baseline="0">
              <a:latin typeface="Arial" panose="020B0604020202020204" pitchFamily="34" charset="0"/>
            </a:rPr>
            <a:t>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0.9285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6305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 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810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Note: y-axis does not start at 0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sts_sepr_m)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E45"/>
  <sheetViews>
    <sheetView showGridLines="0" tabSelected="1" workbookViewId="0" topLeftCell="A6">
      <selection activeCell="A15" sqref="A15"/>
    </sheetView>
  </sheetViews>
  <sheetFormatPr defaultColWidth="8.75390625" defaultRowHeight="14.25"/>
  <cols>
    <col min="1" max="1" width="18.50390625" style="5" customWidth="1"/>
    <col min="2" max="2" width="12.25390625" style="5" bestFit="1" customWidth="1"/>
    <col min="3" max="16384" width="8.75390625" style="5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6" t="s">
        <v>230</v>
      </c>
    </row>
    <row r="4" spans="1:2" ht="12.75">
      <c r="A4" s="4" t="s">
        <v>2</v>
      </c>
      <c r="B4" s="6" t="s">
        <v>230</v>
      </c>
    </row>
    <row r="5" spans="1:71" ht="12.75">
      <c r="A5" s="4" t="s">
        <v>3</v>
      </c>
      <c r="B5" s="4" t="s">
        <v>4</v>
      </c>
      <c r="BS5" s="5" t="s">
        <v>141</v>
      </c>
    </row>
    <row r="6" ht="12.75"/>
    <row r="7" spans="1:2" ht="12.75">
      <c r="A7" s="4" t="s">
        <v>5</v>
      </c>
      <c r="B7" s="4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4" t="s">
        <v>229</v>
      </c>
    </row>
    <row r="10" spans="1:2" ht="12.75">
      <c r="A10" s="4" t="s">
        <v>11</v>
      </c>
      <c r="B10" s="4" t="s">
        <v>143</v>
      </c>
    </row>
    <row r="11" ht="12.75"/>
    <row r="12" spans="1:109" ht="12.75">
      <c r="A12" s="7"/>
      <c r="B12" s="7">
        <v>2015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K12" s="7" t="s">
        <v>20</v>
      </c>
      <c r="L12" s="7" t="s">
        <v>21</v>
      </c>
      <c r="M12" s="7" t="s">
        <v>22</v>
      </c>
      <c r="N12" s="7">
        <v>2016</v>
      </c>
      <c r="O12" s="7" t="s">
        <v>23</v>
      </c>
      <c r="P12" s="7" t="s">
        <v>24</v>
      </c>
      <c r="Q12" s="7" t="s">
        <v>25</v>
      </c>
      <c r="R12" s="7" t="s">
        <v>26</v>
      </c>
      <c r="S12" s="7" t="s">
        <v>27</v>
      </c>
      <c r="T12" s="7" t="s">
        <v>28</v>
      </c>
      <c r="U12" s="7" t="s">
        <v>29</v>
      </c>
      <c r="V12" s="7" t="s">
        <v>30</v>
      </c>
      <c r="W12" s="7" t="s">
        <v>31</v>
      </c>
      <c r="X12" s="7" t="s">
        <v>32</v>
      </c>
      <c r="Y12" s="7" t="s">
        <v>33</v>
      </c>
      <c r="Z12" s="7">
        <v>2017</v>
      </c>
      <c r="AA12" s="7" t="s">
        <v>34</v>
      </c>
      <c r="AB12" s="7" t="s">
        <v>35</v>
      </c>
      <c r="AC12" s="7" t="s">
        <v>36</v>
      </c>
      <c r="AD12" s="7" t="s">
        <v>37</v>
      </c>
      <c r="AE12" s="7" t="s">
        <v>38</v>
      </c>
      <c r="AF12" s="7" t="s">
        <v>39</v>
      </c>
      <c r="AG12" s="7" t="s">
        <v>40</v>
      </c>
      <c r="AH12" s="7" t="s">
        <v>41</v>
      </c>
      <c r="AI12" s="7" t="s">
        <v>42</v>
      </c>
      <c r="AJ12" s="7" t="s">
        <v>43</v>
      </c>
      <c r="AK12" s="7" t="s">
        <v>44</v>
      </c>
      <c r="AL12" s="7">
        <v>2018</v>
      </c>
      <c r="AM12" s="7" t="s">
        <v>45</v>
      </c>
      <c r="AN12" s="7" t="s">
        <v>46</v>
      </c>
      <c r="AO12" s="7" t="s">
        <v>47</v>
      </c>
      <c r="AP12" s="7" t="s">
        <v>93</v>
      </c>
      <c r="AQ12" s="7" t="s">
        <v>94</v>
      </c>
      <c r="AR12" s="7" t="s">
        <v>95</v>
      </c>
      <c r="AS12" s="7" t="s">
        <v>96</v>
      </c>
      <c r="AT12" s="7" t="s">
        <v>97</v>
      </c>
      <c r="AU12" s="7" t="s">
        <v>98</v>
      </c>
      <c r="AV12" s="7" t="s">
        <v>99</v>
      </c>
      <c r="AW12" s="7" t="s">
        <v>100</v>
      </c>
      <c r="AX12" s="7">
        <v>2019</v>
      </c>
      <c r="AY12" s="7" t="s">
        <v>101</v>
      </c>
      <c r="AZ12" s="7" t="s">
        <v>102</v>
      </c>
      <c r="BA12" s="7" t="s">
        <v>103</v>
      </c>
      <c r="BB12" s="7" t="s">
        <v>104</v>
      </c>
      <c r="BC12" s="7" t="s">
        <v>105</v>
      </c>
      <c r="BD12" s="7" t="s">
        <v>107</v>
      </c>
      <c r="BE12" s="7" t="s">
        <v>108</v>
      </c>
      <c r="BF12" s="7" t="s">
        <v>109</v>
      </c>
      <c r="BG12" s="7" t="s">
        <v>110</v>
      </c>
      <c r="BH12" s="7" t="s">
        <v>111</v>
      </c>
      <c r="BI12" s="7" t="s">
        <v>112</v>
      </c>
      <c r="BJ12" s="7">
        <v>2020</v>
      </c>
      <c r="BK12" s="7" t="s">
        <v>113</v>
      </c>
      <c r="BL12" s="7" t="s">
        <v>114</v>
      </c>
      <c r="BM12" s="7" t="s">
        <v>115</v>
      </c>
      <c r="BN12" s="7" t="s">
        <v>116</v>
      </c>
      <c r="BO12" s="7" t="s">
        <v>117</v>
      </c>
      <c r="BP12" s="7" t="s">
        <v>118</v>
      </c>
      <c r="BQ12" s="7" t="s">
        <v>119</v>
      </c>
      <c r="BR12" s="7" t="s">
        <v>120</v>
      </c>
      <c r="BS12" s="7" t="s">
        <v>144</v>
      </c>
      <c r="BT12" s="7" t="s">
        <v>145</v>
      </c>
      <c r="BU12" s="7" t="s">
        <v>146</v>
      </c>
      <c r="BV12" s="7">
        <v>2021</v>
      </c>
      <c r="BW12" s="7" t="s">
        <v>147</v>
      </c>
      <c r="BX12" s="7" t="s">
        <v>148</v>
      </c>
      <c r="BY12" s="7" t="s">
        <v>149</v>
      </c>
      <c r="BZ12" s="7" t="s">
        <v>150</v>
      </c>
      <c r="CA12" s="7" t="s">
        <v>151</v>
      </c>
      <c r="CB12" s="7" t="s">
        <v>152</v>
      </c>
      <c r="CC12" s="7" t="s">
        <v>153</v>
      </c>
      <c r="CD12" s="7" t="s">
        <v>154</v>
      </c>
      <c r="CE12" s="7" t="s">
        <v>155</v>
      </c>
      <c r="CF12" s="7" t="s">
        <v>156</v>
      </c>
      <c r="CG12" s="7" t="s">
        <v>157</v>
      </c>
      <c r="CH12" s="7">
        <v>2022</v>
      </c>
      <c r="CI12" s="7" t="s">
        <v>158</v>
      </c>
      <c r="CJ12" s="7" t="s">
        <v>159</v>
      </c>
      <c r="CK12" s="7" t="s">
        <v>169</v>
      </c>
      <c r="CL12" s="7" t="s">
        <v>170</v>
      </c>
      <c r="CM12" s="7" t="s">
        <v>171</v>
      </c>
      <c r="CN12" s="7" t="s">
        <v>172</v>
      </c>
      <c r="CO12" s="7" t="s">
        <v>173</v>
      </c>
      <c r="CP12" s="7" t="s">
        <v>174</v>
      </c>
      <c r="CQ12" s="7" t="s">
        <v>175</v>
      </c>
      <c r="CR12" s="7" t="s">
        <v>176</v>
      </c>
      <c r="CS12" s="7" t="s">
        <v>177</v>
      </c>
      <c r="CT12" s="7">
        <v>2023</v>
      </c>
      <c r="CU12" s="7" t="s">
        <v>194</v>
      </c>
      <c r="CV12" s="7" t="s">
        <v>195</v>
      </c>
      <c r="CW12" s="7" t="s">
        <v>196</v>
      </c>
      <c r="CX12" s="7" t="s">
        <v>197</v>
      </c>
      <c r="CY12" s="7" t="s">
        <v>198</v>
      </c>
      <c r="CZ12" s="7" t="s">
        <v>199</v>
      </c>
      <c r="DA12" s="7" t="s">
        <v>200</v>
      </c>
      <c r="DB12" s="7" t="s">
        <v>222</v>
      </c>
      <c r="DC12" s="7" t="s">
        <v>223</v>
      </c>
      <c r="DD12" s="7" t="s">
        <v>224</v>
      </c>
      <c r="DE12" s="7" t="s">
        <v>225</v>
      </c>
    </row>
    <row r="13" spans="1:109" ht="12.75">
      <c r="A13" s="7" t="s">
        <v>188</v>
      </c>
      <c r="B13" s="32">
        <v>87.6</v>
      </c>
      <c r="C13" s="32">
        <v>88.1</v>
      </c>
      <c r="D13" s="32">
        <v>88.9</v>
      </c>
      <c r="E13" s="32">
        <v>88.5</v>
      </c>
      <c r="F13" s="32">
        <v>87.9</v>
      </c>
      <c r="G13" s="32">
        <v>89.5</v>
      </c>
      <c r="H13" s="32">
        <v>90.4</v>
      </c>
      <c r="I13" s="32">
        <v>89.5</v>
      </c>
      <c r="J13" s="33">
        <v>90</v>
      </c>
      <c r="K13" s="32">
        <v>89.9</v>
      </c>
      <c r="L13" s="32">
        <v>90.4</v>
      </c>
      <c r="M13" s="32">
        <v>90.9</v>
      </c>
      <c r="N13" s="32">
        <v>91.1</v>
      </c>
      <c r="O13" s="32">
        <v>92.4</v>
      </c>
      <c r="P13" s="33">
        <v>92</v>
      </c>
      <c r="Q13" s="33">
        <v>92</v>
      </c>
      <c r="R13" s="32">
        <v>92.4</v>
      </c>
      <c r="S13" s="32">
        <v>92.6</v>
      </c>
      <c r="T13" s="32">
        <v>92.5</v>
      </c>
      <c r="U13" s="32">
        <v>93.4</v>
      </c>
      <c r="V13" s="32">
        <v>93.4</v>
      </c>
      <c r="W13" s="32">
        <v>93.2</v>
      </c>
      <c r="X13" s="32">
        <v>93.9</v>
      </c>
      <c r="Y13" s="32">
        <v>93.6</v>
      </c>
      <c r="Z13" s="32">
        <v>93.5</v>
      </c>
      <c r="AA13" s="32">
        <v>94.3</v>
      </c>
      <c r="AB13" s="32">
        <v>95.4</v>
      </c>
      <c r="AC13" s="32">
        <v>94.3</v>
      </c>
      <c r="AD13" s="32">
        <v>95.4</v>
      </c>
      <c r="AE13" s="32">
        <v>95.4</v>
      </c>
      <c r="AF13" s="32">
        <v>96.1</v>
      </c>
      <c r="AG13" s="32">
        <v>95.9</v>
      </c>
      <c r="AH13" s="32">
        <v>96.3</v>
      </c>
      <c r="AI13" s="33">
        <v>96</v>
      </c>
      <c r="AJ13" s="32">
        <v>96.8</v>
      </c>
      <c r="AK13" s="32">
        <v>97.7</v>
      </c>
      <c r="AL13" s="32">
        <v>98.2</v>
      </c>
      <c r="AM13" s="32">
        <v>97.4</v>
      </c>
      <c r="AN13" s="32">
        <v>97.3</v>
      </c>
      <c r="AO13" s="33">
        <v>99</v>
      </c>
      <c r="AP13" s="32">
        <v>99.4</v>
      </c>
      <c r="AQ13" s="32">
        <v>98.7</v>
      </c>
      <c r="AR13" s="32">
        <v>99.7</v>
      </c>
      <c r="AS13" s="33">
        <v>100</v>
      </c>
      <c r="AT13" s="33">
        <v>100</v>
      </c>
      <c r="AU13" s="32">
        <v>100.8</v>
      </c>
      <c r="AV13" s="32">
        <v>101.3</v>
      </c>
      <c r="AW13" s="32">
        <v>100.8</v>
      </c>
      <c r="AX13" s="32">
        <v>101.3</v>
      </c>
      <c r="AY13" s="32">
        <v>101.3</v>
      </c>
      <c r="AZ13" s="32">
        <v>101.8</v>
      </c>
      <c r="BA13" s="32">
        <v>102.2</v>
      </c>
      <c r="BB13" s="32">
        <v>101.6</v>
      </c>
      <c r="BC13" s="32">
        <v>102.6</v>
      </c>
      <c r="BD13" s="32">
        <v>101.6</v>
      </c>
      <c r="BE13" s="32">
        <v>102.8</v>
      </c>
      <c r="BF13" s="32">
        <v>102.6</v>
      </c>
      <c r="BG13" s="32">
        <v>102.9</v>
      </c>
      <c r="BH13" s="32">
        <v>102.8</v>
      </c>
      <c r="BI13" s="32">
        <v>102.3</v>
      </c>
      <c r="BJ13" s="32">
        <v>102.3</v>
      </c>
      <c r="BK13" s="32">
        <v>100.8</v>
      </c>
      <c r="BL13" s="32">
        <v>92.9</v>
      </c>
      <c r="BM13" s="32">
        <v>83.6</v>
      </c>
      <c r="BN13" s="32">
        <v>84.2</v>
      </c>
      <c r="BO13" s="32">
        <v>88.8</v>
      </c>
      <c r="BP13" s="32">
        <v>91.6</v>
      </c>
      <c r="BQ13" s="32">
        <v>92.5</v>
      </c>
      <c r="BR13" s="32">
        <v>93.7</v>
      </c>
      <c r="BS13" s="32">
        <v>94.8</v>
      </c>
      <c r="BT13" s="32">
        <v>92.4</v>
      </c>
      <c r="BU13" s="32">
        <v>93.9</v>
      </c>
      <c r="BV13" s="32">
        <v>93.6</v>
      </c>
      <c r="BW13" s="32">
        <v>94.1</v>
      </c>
      <c r="BX13" s="32">
        <v>96.6</v>
      </c>
      <c r="BY13" s="32">
        <v>96.2</v>
      </c>
      <c r="BZ13" s="32">
        <v>97.2</v>
      </c>
      <c r="CA13" s="32">
        <v>100.4</v>
      </c>
      <c r="CB13" s="32">
        <v>102.1</v>
      </c>
      <c r="CC13" s="32">
        <v>102.1</v>
      </c>
      <c r="CD13" s="32">
        <v>102.8</v>
      </c>
      <c r="CE13" s="32">
        <v>104.1</v>
      </c>
      <c r="CF13" s="32">
        <v>105.6</v>
      </c>
      <c r="CG13" s="32">
        <v>105.1</v>
      </c>
      <c r="CH13" s="33">
        <v>105</v>
      </c>
      <c r="CI13" s="32">
        <v>107.7</v>
      </c>
      <c r="CJ13" s="32">
        <v>108.3</v>
      </c>
      <c r="CK13" s="32">
        <v>109.7</v>
      </c>
      <c r="CL13" s="32">
        <v>111.2</v>
      </c>
      <c r="CM13" s="32">
        <v>111.2</v>
      </c>
      <c r="CN13" s="32">
        <v>111.2</v>
      </c>
      <c r="CO13" s="32">
        <v>112.2</v>
      </c>
      <c r="CP13" s="32">
        <v>112.7</v>
      </c>
      <c r="CQ13" s="32">
        <v>112.5</v>
      </c>
      <c r="CR13" s="32">
        <v>112.7</v>
      </c>
      <c r="CS13" s="32">
        <v>111.5</v>
      </c>
      <c r="CT13" s="32">
        <v>111.5</v>
      </c>
      <c r="CU13" s="32">
        <v>112.2</v>
      </c>
      <c r="CV13" s="32">
        <v>113.1</v>
      </c>
      <c r="CW13" s="32">
        <v>113.6</v>
      </c>
      <c r="CX13" s="32">
        <v>115.4</v>
      </c>
      <c r="CY13" s="32">
        <v>114.5</v>
      </c>
      <c r="CZ13" s="32">
        <v>114.8</v>
      </c>
      <c r="DA13" s="32">
        <v>115.1</v>
      </c>
      <c r="DB13" s="32">
        <v>114.8</v>
      </c>
      <c r="DC13" s="32">
        <v>114.1</v>
      </c>
      <c r="DD13" s="32">
        <v>113.8</v>
      </c>
      <c r="DE13" s="32">
        <v>114.3</v>
      </c>
    </row>
    <row r="14" spans="1:109" ht="12.75">
      <c r="A14" s="7" t="s">
        <v>189</v>
      </c>
      <c r="B14" s="32">
        <v>88.4</v>
      </c>
      <c r="C14" s="32">
        <v>88.9</v>
      </c>
      <c r="D14" s="32">
        <v>89.6</v>
      </c>
      <c r="E14" s="32">
        <v>89.3</v>
      </c>
      <c r="F14" s="32">
        <v>88.7</v>
      </c>
      <c r="G14" s="33">
        <v>90</v>
      </c>
      <c r="H14" s="32">
        <v>91.3</v>
      </c>
      <c r="I14" s="32">
        <v>90.3</v>
      </c>
      <c r="J14" s="32">
        <v>90.6</v>
      </c>
      <c r="K14" s="32">
        <v>90.9</v>
      </c>
      <c r="L14" s="32">
        <v>91.3</v>
      </c>
      <c r="M14" s="32">
        <v>91.4</v>
      </c>
      <c r="N14" s="32">
        <v>92.2</v>
      </c>
      <c r="O14" s="32">
        <v>93.5</v>
      </c>
      <c r="P14" s="32">
        <v>93.1</v>
      </c>
      <c r="Q14" s="32">
        <v>92.8</v>
      </c>
      <c r="R14" s="32">
        <v>93.3</v>
      </c>
      <c r="S14" s="32">
        <v>93.3</v>
      </c>
      <c r="T14" s="32">
        <v>93.3</v>
      </c>
      <c r="U14" s="32">
        <v>94.4</v>
      </c>
      <c r="V14" s="32">
        <v>94.3</v>
      </c>
      <c r="W14" s="32">
        <v>94.2</v>
      </c>
      <c r="X14" s="32">
        <v>94.9</v>
      </c>
      <c r="Y14" s="32">
        <v>94.1</v>
      </c>
      <c r="Z14" s="32">
        <v>94.1</v>
      </c>
      <c r="AA14" s="33">
        <v>95</v>
      </c>
      <c r="AB14" s="32">
        <v>95.9</v>
      </c>
      <c r="AC14" s="33">
        <v>95</v>
      </c>
      <c r="AD14" s="32">
        <v>96.2</v>
      </c>
      <c r="AE14" s="32">
        <v>96.2</v>
      </c>
      <c r="AF14" s="33">
        <v>97</v>
      </c>
      <c r="AG14" s="32">
        <v>96.7</v>
      </c>
      <c r="AH14" s="33">
        <v>97</v>
      </c>
      <c r="AI14" s="32">
        <v>96.8</v>
      </c>
      <c r="AJ14" s="32">
        <v>97.5</v>
      </c>
      <c r="AK14" s="32">
        <v>98.4</v>
      </c>
      <c r="AL14" s="32">
        <v>98.9</v>
      </c>
      <c r="AM14" s="33">
        <v>98</v>
      </c>
      <c r="AN14" s="32">
        <v>97.9</v>
      </c>
      <c r="AO14" s="32">
        <v>99.7</v>
      </c>
      <c r="AP14" s="33">
        <v>100</v>
      </c>
      <c r="AQ14" s="32">
        <v>99.2</v>
      </c>
      <c r="AR14" s="32">
        <v>100.2</v>
      </c>
      <c r="AS14" s="32">
        <v>100.6</v>
      </c>
      <c r="AT14" s="32">
        <v>100.6</v>
      </c>
      <c r="AU14" s="32">
        <v>101.4</v>
      </c>
      <c r="AV14" s="33">
        <v>102</v>
      </c>
      <c r="AW14" s="32">
        <v>101.5</v>
      </c>
      <c r="AX14" s="33">
        <v>102</v>
      </c>
      <c r="AY14" s="32">
        <v>101.8</v>
      </c>
      <c r="AZ14" s="32">
        <v>102.4</v>
      </c>
      <c r="BA14" s="32">
        <v>102.7</v>
      </c>
      <c r="BB14" s="33">
        <v>102</v>
      </c>
      <c r="BC14" s="32">
        <v>103.3</v>
      </c>
      <c r="BD14" s="32">
        <v>102.2</v>
      </c>
      <c r="BE14" s="32">
        <v>103.4</v>
      </c>
      <c r="BF14" s="32">
        <v>103.2</v>
      </c>
      <c r="BG14" s="32">
        <v>103.5</v>
      </c>
      <c r="BH14" s="32">
        <v>103.4</v>
      </c>
      <c r="BI14" s="33">
        <v>103</v>
      </c>
      <c r="BJ14" s="32">
        <v>102.9</v>
      </c>
      <c r="BK14" s="33">
        <v>101</v>
      </c>
      <c r="BL14" s="33">
        <v>93</v>
      </c>
      <c r="BM14" s="32">
        <v>83.1</v>
      </c>
      <c r="BN14" s="33">
        <v>84</v>
      </c>
      <c r="BO14" s="32">
        <v>88.9</v>
      </c>
      <c r="BP14" s="32">
        <v>91.8</v>
      </c>
      <c r="BQ14" s="32">
        <v>92.7</v>
      </c>
      <c r="BR14" s="33">
        <v>94</v>
      </c>
      <c r="BS14" s="32">
        <v>95.1</v>
      </c>
      <c r="BT14" s="32">
        <v>92.4</v>
      </c>
      <c r="BU14" s="32">
        <v>94.1</v>
      </c>
      <c r="BV14" s="32">
        <v>93.8</v>
      </c>
      <c r="BW14" s="32">
        <v>94.1</v>
      </c>
      <c r="BX14" s="32">
        <v>96.7</v>
      </c>
      <c r="BY14" s="32">
        <v>95.8</v>
      </c>
      <c r="BZ14" s="33">
        <v>97</v>
      </c>
      <c r="CA14" s="32">
        <v>100.4</v>
      </c>
      <c r="CB14" s="33">
        <v>102</v>
      </c>
      <c r="CC14" s="32">
        <v>102.3</v>
      </c>
      <c r="CD14" s="33">
        <v>103</v>
      </c>
      <c r="CE14" s="32">
        <v>104.3</v>
      </c>
      <c r="CF14" s="32">
        <v>105.7</v>
      </c>
      <c r="CG14" s="33">
        <v>105</v>
      </c>
      <c r="CH14" s="32">
        <v>104.8</v>
      </c>
      <c r="CI14" s="32">
        <v>107.8</v>
      </c>
      <c r="CJ14" s="32">
        <v>108.2</v>
      </c>
      <c r="CK14" s="32">
        <v>109.9</v>
      </c>
      <c r="CL14" s="32">
        <v>111.1</v>
      </c>
      <c r="CM14" s="32">
        <v>110.9</v>
      </c>
      <c r="CN14" s="33">
        <v>111</v>
      </c>
      <c r="CO14" s="32">
        <v>112.1</v>
      </c>
      <c r="CP14" s="32">
        <v>112.2</v>
      </c>
      <c r="CQ14" s="32">
        <v>112.2</v>
      </c>
      <c r="CR14" s="32">
        <v>112.5</v>
      </c>
      <c r="CS14" s="32">
        <v>110.9</v>
      </c>
      <c r="CT14" s="32">
        <v>111.1</v>
      </c>
      <c r="CU14" s="32">
        <v>112.2</v>
      </c>
      <c r="CV14" s="32">
        <v>113.1</v>
      </c>
      <c r="CW14" s="32">
        <v>113.3</v>
      </c>
      <c r="CX14" s="32">
        <v>115.8</v>
      </c>
      <c r="CY14" s="32">
        <v>114.7</v>
      </c>
      <c r="CZ14" s="32">
        <v>115.1</v>
      </c>
      <c r="DA14" s="32">
        <v>115.4</v>
      </c>
      <c r="DB14" s="32">
        <v>115.1</v>
      </c>
      <c r="DC14" s="32">
        <v>114.4</v>
      </c>
      <c r="DD14" s="33">
        <v>114</v>
      </c>
      <c r="DE14" s="32">
        <v>114.4</v>
      </c>
    </row>
    <row r="15" spans="1:109" s="14" customFormat="1" ht="12.75">
      <c r="A15" s="4"/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4"/>
      <c r="W15" s="34"/>
      <c r="X15" s="34"/>
      <c r="Y15" s="34"/>
      <c r="Z15" s="34"/>
      <c r="AA15" s="34"/>
      <c r="AB15" s="34"/>
      <c r="AC15" s="34"/>
      <c r="AD15" s="35"/>
      <c r="AE15" s="35"/>
      <c r="AF15" s="34"/>
      <c r="AG15" s="34"/>
      <c r="AH15" s="34"/>
      <c r="AI15" s="34"/>
      <c r="AJ15" s="34"/>
      <c r="AK15" s="34"/>
      <c r="AL15" s="34"/>
      <c r="AM15" s="35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5"/>
      <c r="BU15" s="34"/>
      <c r="BV15" s="34"/>
      <c r="BW15" s="34"/>
      <c r="BX15" s="34"/>
      <c r="BY15" s="34"/>
      <c r="BZ15" s="34"/>
      <c r="CA15" s="34"/>
      <c r="CB15" s="34"/>
      <c r="CC15" s="35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6"/>
    </row>
    <row r="16" spans="1:109" s="14" customFormat="1" ht="12.75">
      <c r="A16" s="4"/>
      <c r="B16" s="34"/>
      <c r="C16" s="34"/>
      <c r="D16" s="34"/>
      <c r="E16" s="34"/>
      <c r="F16" s="34"/>
      <c r="G16" s="34"/>
      <c r="H16" s="34"/>
      <c r="I16" s="34"/>
      <c r="J16" s="34"/>
      <c r="K16" s="35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4"/>
      <c r="W16" s="34"/>
      <c r="X16" s="34"/>
      <c r="Y16" s="34"/>
      <c r="Z16" s="34"/>
      <c r="AA16" s="34"/>
      <c r="AB16" s="34"/>
      <c r="AC16" s="34"/>
      <c r="AD16" s="35"/>
      <c r="AE16" s="35"/>
      <c r="AF16" s="34"/>
      <c r="AG16" s="34"/>
      <c r="AH16" s="34"/>
      <c r="AI16" s="34"/>
      <c r="AJ16" s="34"/>
      <c r="AK16" s="34"/>
      <c r="AL16" s="34"/>
      <c r="AM16" s="35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5"/>
      <c r="BU16" s="34"/>
      <c r="BV16" s="34"/>
      <c r="BW16" s="34"/>
      <c r="BX16" s="34"/>
      <c r="BY16" s="34"/>
      <c r="BZ16" s="34"/>
      <c r="CA16" s="34"/>
      <c r="CB16" s="34"/>
      <c r="CC16" s="35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6"/>
    </row>
    <row r="17" spans="1:109" ht="12.75">
      <c r="A17" s="9" t="s">
        <v>232</v>
      </c>
      <c r="BL17" s="5" t="s">
        <v>192</v>
      </c>
      <c r="BM17" s="10">
        <f>(BM13/BK13-1)*100</f>
        <v>-17.06349206349207</v>
      </c>
      <c r="BN17" s="5" t="s">
        <v>191</v>
      </c>
      <c r="DE17" s="10">
        <f>(DE13/DD13-1)*100</f>
        <v>0.4393673110720586</v>
      </c>
    </row>
    <row r="18" ht="12.75">
      <c r="DE18" s="10">
        <f>(DE14/DD14-1)*100</f>
        <v>0.35087719298245723</v>
      </c>
    </row>
    <row r="19" ht="15.75">
      <c r="A19" s="26" t="s">
        <v>208</v>
      </c>
    </row>
    <row r="20" ht="14.25">
      <c r="A20" s="39" t="s">
        <v>231</v>
      </c>
    </row>
    <row r="21" ht="15">
      <c r="A21" s="25" t="s">
        <v>207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>
      <c r="B45" s="11" t="s">
        <v>206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396"/>
  <sheetViews>
    <sheetView showGridLines="0" workbookViewId="0" topLeftCell="A40">
      <selection activeCell="A51" sqref="A51"/>
    </sheetView>
  </sheetViews>
  <sheetFormatPr defaultColWidth="8.75390625" defaultRowHeight="14.25"/>
  <cols>
    <col min="1" max="1" width="24.50390625" style="5" customWidth="1"/>
    <col min="2" max="2" width="12.75390625" style="5" bestFit="1" customWidth="1"/>
    <col min="3" max="110" width="8.75390625" style="5" customWidth="1"/>
    <col min="111" max="111" width="39.25390625" style="5" customWidth="1"/>
    <col min="112" max="112" width="12.75390625" style="5" customWidth="1"/>
    <col min="113" max="113" width="13.125" style="5" customWidth="1"/>
    <col min="114" max="16384" width="8.75390625" style="5" customWidth="1"/>
  </cols>
  <sheetData>
    <row r="1" ht="12.75">
      <c r="A1" s="4" t="s">
        <v>0</v>
      </c>
    </row>
    <row r="2" ht="12.75"/>
    <row r="3" spans="1:2" ht="12.75">
      <c r="A3" s="4" t="s">
        <v>1</v>
      </c>
      <c r="B3" s="6" t="s">
        <v>230</v>
      </c>
    </row>
    <row r="4" spans="1:2" ht="12.75">
      <c r="A4" s="4" t="s">
        <v>2</v>
      </c>
      <c r="B4" s="6" t="s">
        <v>230</v>
      </c>
    </row>
    <row r="5" spans="1:71" ht="12.75">
      <c r="A5" s="4" t="s">
        <v>3</v>
      </c>
      <c r="B5" s="4" t="s">
        <v>4</v>
      </c>
      <c r="BS5" s="5" t="s">
        <v>141</v>
      </c>
    </row>
    <row r="6" ht="12.75"/>
    <row r="7" spans="1:2" ht="12.75">
      <c r="A7" s="4" t="s">
        <v>5</v>
      </c>
      <c r="B7" s="4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4" t="s">
        <v>229</v>
      </c>
    </row>
    <row r="10" spans="1:2" ht="12.75">
      <c r="A10" s="4" t="s">
        <v>11</v>
      </c>
      <c r="B10" s="4" t="s">
        <v>143</v>
      </c>
    </row>
    <row r="11" ht="12.75">
      <c r="DH11" s="5" t="s">
        <v>205</v>
      </c>
    </row>
    <row r="12" spans="1:113" ht="12.75">
      <c r="A12" s="7"/>
      <c r="B12" s="7">
        <v>2015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7" t="s">
        <v>19</v>
      </c>
      <c r="K12" s="7" t="s">
        <v>20</v>
      </c>
      <c r="L12" s="7" t="s">
        <v>21</v>
      </c>
      <c r="M12" s="7" t="s">
        <v>22</v>
      </c>
      <c r="N12" s="7">
        <v>2016</v>
      </c>
      <c r="O12" s="7" t="s">
        <v>23</v>
      </c>
      <c r="P12" s="7" t="s">
        <v>24</v>
      </c>
      <c r="Q12" s="7" t="s">
        <v>25</v>
      </c>
      <c r="R12" s="7" t="s">
        <v>26</v>
      </c>
      <c r="S12" s="7" t="s">
        <v>27</v>
      </c>
      <c r="T12" s="7" t="s">
        <v>28</v>
      </c>
      <c r="U12" s="7" t="s">
        <v>29</v>
      </c>
      <c r="V12" s="7" t="s">
        <v>30</v>
      </c>
      <c r="W12" s="7" t="s">
        <v>31</v>
      </c>
      <c r="X12" s="7" t="s">
        <v>32</v>
      </c>
      <c r="Y12" s="7" t="s">
        <v>33</v>
      </c>
      <c r="Z12" s="7">
        <v>2017</v>
      </c>
      <c r="AA12" s="7" t="s">
        <v>34</v>
      </c>
      <c r="AB12" s="7" t="s">
        <v>35</v>
      </c>
      <c r="AC12" s="7" t="s">
        <v>36</v>
      </c>
      <c r="AD12" s="7" t="s">
        <v>37</v>
      </c>
      <c r="AE12" s="7" t="s">
        <v>38</v>
      </c>
      <c r="AF12" s="7" t="s">
        <v>39</v>
      </c>
      <c r="AG12" s="7" t="s">
        <v>40</v>
      </c>
      <c r="AH12" s="7" t="s">
        <v>41</v>
      </c>
      <c r="AI12" s="7" t="s">
        <v>42</v>
      </c>
      <c r="AJ12" s="7" t="s">
        <v>43</v>
      </c>
      <c r="AK12" s="7" t="s">
        <v>44</v>
      </c>
      <c r="AL12" s="7">
        <v>2018</v>
      </c>
      <c r="AM12" s="7" t="s">
        <v>45</v>
      </c>
      <c r="AN12" s="7" t="s">
        <v>46</v>
      </c>
      <c r="AO12" s="7" t="s">
        <v>47</v>
      </c>
      <c r="AP12" s="7" t="s">
        <v>93</v>
      </c>
      <c r="AQ12" s="7" t="s">
        <v>94</v>
      </c>
      <c r="AR12" s="7" t="s">
        <v>95</v>
      </c>
      <c r="AS12" s="7" t="s">
        <v>96</v>
      </c>
      <c r="AT12" s="7" t="s">
        <v>97</v>
      </c>
      <c r="AU12" s="7" t="s">
        <v>98</v>
      </c>
      <c r="AV12" s="7" t="s">
        <v>99</v>
      </c>
      <c r="AW12" s="7" t="s">
        <v>100</v>
      </c>
      <c r="AX12" s="7">
        <v>2019</v>
      </c>
      <c r="AY12" s="7" t="s">
        <v>101</v>
      </c>
      <c r="AZ12" s="7" t="s">
        <v>102</v>
      </c>
      <c r="BA12" s="7" t="s">
        <v>103</v>
      </c>
      <c r="BB12" s="7" t="s">
        <v>104</v>
      </c>
      <c r="BC12" s="7" t="s">
        <v>105</v>
      </c>
      <c r="BD12" s="7" t="s">
        <v>107</v>
      </c>
      <c r="BE12" s="7" t="s">
        <v>108</v>
      </c>
      <c r="BF12" s="7" t="s">
        <v>109</v>
      </c>
      <c r="BG12" s="7" t="s">
        <v>110</v>
      </c>
      <c r="BH12" s="7" t="s">
        <v>111</v>
      </c>
      <c r="BI12" s="7" t="s">
        <v>112</v>
      </c>
      <c r="BJ12" s="7">
        <v>2020</v>
      </c>
      <c r="BK12" s="7" t="s">
        <v>113</v>
      </c>
      <c r="BL12" s="7" t="s">
        <v>114</v>
      </c>
      <c r="BM12" s="7" t="s">
        <v>115</v>
      </c>
      <c r="BN12" s="7" t="s">
        <v>116</v>
      </c>
      <c r="BO12" s="7" t="s">
        <v>117</v>
      </c>
      <c r="BP12" s="7" t="s">
        <v>118</v>
      </c>
      <c r="BQ12" s="7" t="s">
        <v>119</v>
      </c>
      <c r="BR12" s="7" t="s">
        <v>120</v>
      </c>
      <c r="BS12" s="7" t="s">
        <v>144</v>
      </c>
      <c r="BT12" s="7" t="s">
        <v>145</v>
      </c>
      <c r="BU12" s="7" t="s">
        <v>146</v>
      </c>
      <c r="BV12" s="7">
        <v>2021</v>
      </c>
      <c r="BW12" s="7" t="s">
        <v>147</v>
      </c>
      <c r="BX12" s="7" t="s">
        <v>148</v>
      </c>
      <c r="BY12" s="7" t="s">
        <v>149</v>
      </c>
      <c r="BZ12" s="7" t="s">
        <v>150</v>
      </c>
      <c r="CA12" s="7" t="s">
        <v>151</v>
      </c>
      <c r="CB12" s="7" t="s">
        <v>152</v>
      </c>
      <c r="CC12" s="7" t="s">
        <v>153</v>
      </c>
      <c r="CD12" s="7" t="s">
        <v>154</v>
      </c>
      <c r="CE12" s="7" t="s">
        <v>155</v>
      </c>
      <c r="CF12" s="7" t="s">
        <v>156</v>
      </c>
      <c r="CG12" s="7" t="s">
        <v>157</v>
      </c>
      <c r="CH12" s="7">
        <v>2022</v>
      </c>
      <c r="CI12" s="7" t="s">
        <v>158</v>
      </c>
      <c r="CJ12" s="7" t="s">
        <v>159</v>
      </c>
      <c r="CK12" s="7" t="s">
        <v>169</v>
      </c>
      <c r="CL12" s="7" t="s">
        <v>170</v>
      </c>
      <c r="CM12" s="7" t="s">
        <v>171</v>
      </c>
      <c r="CN12" s="7" t="s">
        <v>172</v>
      </c>
      <c r="CO12" s="7" t="s">
        <v>173</v>
      </c>
      <c r="CP12" s="7" t="s">
        <v>174</v>
      </c>
      <c r="CQ12" s="7" t="s">
        <v>175</v>
      </c>
      <c r="CR12" s="7" t="s">
        <v>176</v>
      </c>
      <c r="CS12" s="7" t="s">
        <v>177</v>
      </c>
      <c r="CT12" s="7">
        <v>2023</v>
      </c>
      <c r="CU12" s="7" t="s">
        <v>194</v>
      </c>
      <c r="CV12" s="7" t="s">
        <v>195</v>
      </c>
      <c r="CW12" s="7" t="s">
        <v>196</v>
      </c>
      <c r="CX12" s="7" t="s">
        <v>197</v>
      </c>
      <c r="CY12" s="7" t="s">
        <v>198</v>
      </c>
      <c r="CZ12" s="7" t="s">
        <v>199</v>
      </c>
      <c r="DA12" s="7" t="s">
        <v>200</v>
      </c>
      <c r="DB12" s="7" t="s">
        <v>222</v>
      </c>
      <c r="DC12" s="7" t="s">
        <v>223</v>
      </c>
      <c r="DD12" s="7" t="s">
        <v>224</v>
      </c>
      <c r="DE12" s="7" t="s">
        <v>225</v>
      </c>
      <c r="DF12" s="18">
        <v>2024</v>
      </c>
      <c r="DH12" s="5" t="s">
        <v>190</v>
      </c>
      <c r="DI12" s="5" t="s">
        <v>238</v>
      </c>
    </row>
    <row r="13" spans="1:114" ht="12.75">
      <c r="A13" s="7" t="s">
        <v>167</v>
      </c>
      <c r="B13" s="32">
        <v>87.6</v>
      </c>
      <c r="C13" s="32">
        <v>88.1</v>
      </c>
      <c r="D13" s="32">
        <v>88.9</v>
      </c>
      <c r="E13" s="32">
        <v>88.5</v>
      </c>
      <c r="F13" s="32">
        <v>87.9</v>
      </c>
      <c r="G13" s="32">
        <v>89.5</v>
      </c>
      <c r="H13" s="32">
        <v>90.4</v>
      </c>
      <c r="I13" s="32">
        <v>89.5</v>
      </c>
      <c r="J13" s="33">
        <v>90</v>
      </c>
      <c r="K13" s="32">
        <v>89.9</v>
      </c>
      <c r="L13" s="32">
        <v>90.4</v>
      </c>
      <c r="M13" s="32">
        <v>90.9</v>
      </c>
      <c r="N13" s="32">
        <v>91.1</v>
      </c>
      <c r="O13" s="32">
        <v>92.4</v>
      </c>
      <c r="P13" s="33">
        <v>92</v>
      </c>
      <c r="Q13" s="33">
        <v>92</v>
      </c>
      <c r="R13" s="32">
        <v>92.4</v>
      </c>
      <c r="S13" s="32">
        <v>92.6</v>
      </c>
      <c r="T13" s="32">
        <v>92.5</v>
      </c>
      <c r="U13" s="32">
        <v>93.4</v>
      </c>
      <c r="V13" s="32">
        <v>93.4</v>
      </c>
      <c r="W13" s="32">
        <v>93.2</v>
      </c>
      <c r="X13" s="32">
        <v>93.9</v>
      </c>
      <c r="Y13" s="32">
        <v>93.6</v>
      </c>
      <c r="Z13" s="32">
        <v>93.5</v>
      </c>
      <c r="AA13" s="32">
        <v>94.3</v>
      </c>
      <c r="AB13" s="32">
        <v>95.4</v>
      </c>
      <c r="AC13" s="32">
        <v>94.3</v>
      </c>
      <c r="AD13" s="32">
        <v>95.4</v>
      </c>
      <c r="AE13" s="32">
        <v>95.4</v>
      </c>
      <c r="AF13" s="32">
        <v>96.1</v>
      </c>
      <c r="AG13" s="32">
        <v>95.9</v>
      </c>
      <c r="AH13" s="32">
        <v>96.3</v>
      </c>
      <c r="AI13" s="33">
        <v>96</v>
      </c>
      <c r="AJ13" s="32">
        <v>96.8</v>
      </c>
      <c r="AK13" s="32">
        <v>97.7</v>
      </c>
      <c r="AL13" s="32">
        <v>98.2</v>
      </c>
      <c r="AM13" s="32">
        <v>97.4</v>
      </c>
      <c r="AN13" s="32">
        <v>97.3</v>
      </c>
      <c r="AO13" s="33">
        <v>99</v>
      </c>
      <c r="AP13" s="32">
        <v>99.4</v>
      </c>
      <c r="AQ13" s="32">
        <v>98.7</v>
      </c>
      <c r="AR13" s="32">
        <v>99.7</v>
      </c>
      <c r="AS13" s="33">
        <v>100</v>
      </c>
      <c r="AT13" s="33">
        <v>100</v>
      </c>
      <c r="AU13" s="32">
        <v>100.8</v>
      </c>
      <c r="AV13" s="32">
        <v>101.3</v>
      </c>
      <c r="AW13" s="32">
        <v>100.8</v>
      </c>
      <c r="AX13" s="32">
        <v>101.3</v>
      </c>
      <c r="AY13" s="32">
        <v>101.3</v>
      </c>
      <c r="AZ13" s="32">
        <v>101.8</v>
      </c>
      <c r="BA13" s="32">
        <v>102.2</v>
      </c>
      <c r="BB13" s="32">
        <v>101.6</v>
      </c>
      <c r="BC13" s="32">
        <v>102.6</v>
      </c>
      <c r="BD13" s="32">
        <v>101.6</v>
      </c>
      <c r="BE13" s="32">
        <v>102.8</v>
      </c>
      <c r="BF13" s="32">
        <v>102.6</v>
      </c>
      <c r="BG13" s="32">
        <v>102.9</v>
      </c>
      <c r="BH13" s="32">
        <v>102.8</v>
      </c>
      <c r="BI13" s="32">
        <v>102.3</v>
      </c>
      <c r="BJ13" s="32">
        <v>102.3</v>
      </c>
      <c r="BK13" s="32">
        <v>100.8</v>
      </c>
      <c r="BL13" s="32">
        <v>92.9</v>
      </c>
      <c r="BM13" s="32">
        <v>83.6</v>
      </c>
      <c r="BN13" s="32">
        <v>84.2</v>
      </c>
      <c r="BO13" s="32">
        <v>88.8</v>
      </c>
      <c r="BP13" s="32">
        <v>91.6</v>
      </c>
      <c r="BQ13" s="32">
        <v>92.5</v>
      </c>
      <c r="BR13" s="32">
        <v>93.7</v>
      </c>
      <c r="BS13" s="32">
        <v>94.8</v>
      </c>
      <c r="BT13" s="32">
        <v>92.4</v>
      </c>
      <c r="BU13" s="32">
        <v>93.9</v>
      </c>
      <c r="BV13" s="32">
        <v>93.6</v>
      </c>
      <c r="BW13" s="32">
        <v>94.1</v>
      </c>
      <c r="BX13" s="32">
        <v>96.6</v>
      </c>
      <c r="BY13" s="32">
        <v>96.2</v>
      </c>
      <c r="BZ13" s="32">
        <v>97.2</v>
      </c>
      <c r="CA13" s="32">
        <v>100.4</v>
      </c>
      <c r="CB13" s="32">
        <v>102.1</v>
      </c>
      <c r="CC13" s="32">
        <v>102.1</v>
      </c>
      <c r="CD13" s="32">
        <v>102.8</v>
      </c>
      <c r="CE13" s="32">
        <v>104.1</v>
      </c>
      <c r="CF13" s="32">
        <v>105.6</v>
      </c>
      <c r="CG13" s="32">
        <v>105.1</v>
      </c>
      <c r="CH13" s="33">
        <v>105</v>
      </c>
      <c r="CI13" s="32">
        <v>107.7</v>
      </c>
      <c r="CJ13" s="32">
        <v>108.3</v>
      </c>
      <c r="CK13" s="32">
        <v>109.7</v>
      </c>
      <c r="CL13" s="32">
        <v>111.2</v>
      </c>
      <c r="CM13" s="32">
        <v>111.2</v>
      </c>
      <c r="CN13" s="32">
        <v>111.2</v>
      </c>
      <c r="CO13" s="32">
        <v>112.2</v>
      </c>
      <c r="CP13" s="32">
        <v>112.7</v>
      </c>
      <c r="CQ13" s="32">
        <v>112.5</v>
      </c>
      <c r="CR13" s="32">
        <v>112.7</v>
      </c>
      <c r="CS13" s="32">
        <v>111.5</v>
      </c>
      <c r="CT13" s="32">
        <v>111.5</v>
      </c>
      <c r="CU13" s="32">
        <v>112.2</v>
      </c>
      <c r="CV13" s="32">
        <v>113.1</v>
      </c>
      <c r="CW13" s="32">
        <v>113.6</v>
      </c>
      <c r="CX13" s="32">
        <v>115.4</v>
      </c>
      <c r="CY13" s="32">
        <v>114.5</v>
      </c>
      <c r="CZ13" s="32">
        <v>114.8</v>
      </c>
      <c r="DA13" s="32">
        <v>115.1</v>
      </c>
      <c r="DB13" s="32">
        <v>114.8</v>
      </c>
      <c r="DC13" s="32">
        <v>114.1</v>
      </c>
      <c r="DD13" s="32">
        <v>113.8</v>
      </c>
      <c r="DE13" s="32">
        <v>114.3</v>
      </c>
      <c r="DF13" s="8"/>
      <c r="DG13" s="5" t="str">
        <f aca="true" t="shared" si="0" ref="DG13:DG24">A13</f>
        <v>Services total</v>
      </c>
      <c r="DH13" s="12">
        <f>(BM13-BK13)/BK13*100</f>
        <v>-17.063492063492067</v>
      </c>
      <c r="DI13" s="10">
        <f>(DE13/BK13-1)*100</f>
        <v>13.392857142857139</v>
      </c>
      <c r="DJ13" s="10"/>
    </row>
    <row r="14" spans="1:114" s="14" customFormat="1" ht="12.75">
      <c r="A14" s="1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8"/>
      <c r="DC14" s="8"/>
      <c r="DD14" s="8"/>
      <c r="DE14" s="8"/>
      <c r="DF14" s="8"/>
      <c r="DG14" s="5"/>
      <c r="DH14" s="12"/>
      <c r="DI14" s="10" t="s">
        <v>141</v>
      </c>
      <c r="DJ14" s="10"/>
    </row>
    <row r="15" spans="1:114" ht="12.75">
      <c r="A15" s="7" t="s">
        <v>57</v>
      </c>
      <c r="B15" s="30">
        <v>94.2</v>
      </c>
      <c r="C15" s="30">
        <v>94.7</v>
      </c>
      <c r="D15" s="30">
        <v>94.8</v>
      </c>
      <c r="E15" s="30">
        <v>96.9</v>
      </c>
      <c r="F15" s="30">
        <v>96.8</v>
      </c>
      <c r="G15" s="30">
        <v>98.2</v>
      </c>
      <c r="H15" s="30">
        <v>98.3</v>
      </c>
      <c r="I15" s="30">
        <v>97.4</v>
      </c>
      <c r="J15" s="30">
        <v>97.5</v>
      </c>
      <c r="K15" s="30">
        <v>95.9</v>
      </c>
      <c r="L15" s="30">
        <v>96.4</v>
      </c>
      <c r="M15" s="30">
        <v>98.7</v>
      </c>
      <c r="N15" s="30">
        <v>97.6</v>
      </c>
      <c r="O15" s="30">
        <v>99.9</v>
      </c>
      <c r="P15" s="30">
        <v>99.3</v>
      </c>
      <c r="Q15" s="30">
        <v>98.9</v>
      </c>
      <c r="R15" s="30">
        <v>99.3</v>
      </c>
      <c r="S15" s="31">
        <v>100</v>
      </c>
      <c r="T15" s="30">
        <v>99.1</v>
      </c>
      <c r="U15" s="30">
        <v>100.4</v>
      </c>
      <c r="V15" s="30">
        <v>98.8</v>
      </c>
      <c r="W15" s="30">
        <v>100.4</v>
      </c>
      <c r="X15" s="31">
        <v>100</v>
      </c>
      <c r="Y15" s="30">
        <v>101.1</v>
      </c>
      <c r="Z15" s="30">
        <v>101.5</v>
      </c>
      <c r="AA15" s="30">
        <v>101.9</v>
      </c>
      <c r="AB15" s="30">
        <v>102.7</v>
      </c>
      <c r="AC15" s="30">
        <v>102.4</v>
      </c>
      <c r="AD15" s="30">
        <v>104.1</v>
      </c>
      <c r="AE15" s="30">
        <v>103.2</v>
      </c>
      <c r="AF15" s="30">
        <v>102.1</v>
      </c>
      <c r="AG15" s="30">
        <v>103.3</v>
      </c>
      <c r="AH15" s="30">
        <v>103.7</v>
      </c>
      <c r="AI15" s="30">
        <v>103.3</v>
      </c>
      <c r="AJ15" s="30">
        <v>103.3</v>
      </c>
      <c r="AK15" s="30">
        <v>104.7</v>
      </c>
      <c r="AL15" s="30">
        <v>104.6</v>
      </c>
      <c r="AM15" s="30">
        <v>103.7</v>
      </c>
      <c r="AN15" s="30">
        <v>103.2</v>
      </c>
      <c r="AO15" s="30">
        <v>104.8</v>
      </c>
      <c r="AP15" s="31">
        <v>104</v>
      </c>
      <c r="AQ15" s="30">
        <v>105.8</v>
      </c>
      <c r="AR15" s="30">
        <v>105.1</v>
      </c>
      <c r="AS15" s="31">
        <v>105</v>
      </c>
      <c r="AT15" s="30">
        <v>105.3</v>
      </c>
      <c r="AU15" s="30">
        <v>106.1</v>
      </c>
      <c r="AV15" s="30">
        <v>105.3</v>
      </c>
      <c r="AW15" s="30">
        <v>105.5</v>
      </c>
      <c r="AX15" s="30">
        <v>105.8</v>
      </c>
      <c r="AY15" s="30">
        <v>106.6</v>
      </c>
      <c r="AZ15" s="30">
        <v>106.3</v>
      </c>
      <c r="BA15" s="30">
        <v>106.9</v>
      </c>
      <c r="BB15" s="30">
        <v>105.8</v>
      </c>
      <c r="BC15" s="31">
        <v>108</v>
      </c>
      <c r="BD15" s="30">
        <v>106.8</v>
      </c>
      <c r="BE15" s="30">
        <v>107.3</v>
      </c>
      <c r="BF15" s="30">
        <v>107.3</v>
      </c>
      <c r="BG15" s="30">
        <v>106.6</v>
      </c>
      <c r="BH15" s="30">
        <v>105.6</v>
      </c>
      <c r="BI15" s="30">
        <v>103.6</v>
      </c>
      <c r="BJ15" s="30">
        <v>105.6</v>
      </c>
      <c r="BK15" s="31">
        <v>103</v>
      </c>
      <c r="BL15" s="30">
        <v>95.7</v>
      </c>
      <c r="BM15" s="30">
        <v>83.9</v>
      </c>
      <c r="BN15" s="30">
        <v>82.3</v>
      </c>
      <c r="BO15" s="30">
        <v>86.3</v>
      </c>
      <c r="BP15" s="30">
        <v>91.7</v>
      </c>
      <c r="BQ15" s="30">
        <v>92.7</v>
      </c>
      <c r="BR15" s="30">
        <v>93.8</v>
      </c>
      <c r="BS15" s="30">
        <v>93.9</v>
      </c>
      <c r="BT15" s="30">
        <v>94.5</v>
      </c>
      <c r="BU15" s="30">
        <v>95.8</v>
      </c>
      <c r="BV15" s="30">
        <v>94.8</v>
      </c>
      <c r="BW15" s="30">
        <v>95.6</v>
      </c>
      <c r="BX15" s="30">
        <v>98.8</v>
      </c>
      <c r="BY15" s="30">
        <v>97.6</v>
      </c>
      <c r="BZ15" s="30">
        <v>96.7</v>
      </c>
      <c r="CA15" s="31">
        <v>99</v>
      </c>
      <c r="CB15" s="30">
        <v>99.8</v>
      </c>
      <c r="CC15" s="31">
        <v>101</v>
      </c>
      <c r="CD15" s="30">
        <v>100.5</v>
      </c>
      <c r="CE15" s="30">
        <v>102.7</v>
      </c>
      <c r="CF15" s="31">
        <v>107</v>
      </c>
      <c r="CG15" s="30">
        <v>106.4</v>
      </c>
      <c r="CH15" s="30">
        <v>105.9</v>
      </c>
      <c r="CI15" s="30">
        <v>106.3</v>
      </c>
      <c r="CJ15" s="30">
        <v>109.8</v>
      </c>
      <c r="CK15" s="30">
        <v>108.4</v>
      </c>
      <c r="CL15" s="30">
        <v>110.6</v>
      </c>
      <c r="CM15" s="30">
        <v>110.7</v>
      </c>
      <c r="CN15" s="30">
        <v>109.4</v>
      </c>
      <c r="CO15" s="30">
        <v>111.3</v>
      </c>
      <c r="CP15" s="30">
        <v>112.2</v>
      </c>
      <c r="CQ15" s="31">
        <v>112</v>
      </c>
      <c r="CR15" s="30">
        <v>112.3</v>
      </c>
      <c r="CS15" s="30">
        <v>110.7</v>
      </c>
      <c r="CT15" s="30">
        <v>111.8</v>
      </c>
      <c r="CU15" s="30">
        <v>111.3</v>
      </c>
      <c r="CV15" s="30">
        <v>112.3</v>
      </c>
      <c r="CW15" s="31">
        <v>113</v>
      </c>
      <c r="CX15" s="30">
        <v>113.9</v>
      </c>
      <c r="CY15" s="30">
        <v>113.9</v>
      </c>
      <c r="CZ15" s="30">
        <v>114.7</v>
      </c>
      <c r="DA15" s="31">
        <v>114</v>
      </c>
      <c r="DB15" s="30">
        <v>113.5</v>
      </c>
      <c r="DC15" s="30">
        <v>113.6</v>
      </c>
      <c r="DD15" s="30">
        <v>113.9</v>
      </c>
      <c r="DE15" s="30">
        <v>113.3</v>
      </c>
      <c r="DF15" s="8"/>
      <c r="DG15" s="5" t="str">
        <f t="shared" si="0"/>
        <v>Transportation &amp; storage</v>
      </c>
      <c r="DH15" s="12">
        <f>(BM15-BK15)/BK15*100</f>
        <v>-18.543689320388342</v>
      </c>
      <c r="DI15" s="10">
        <f aca="true" t="shared" si="1" ref="DI15:DI49">(DE15/BK15-1)*100</f>
        <v>9.999999999999986</v>
      </c>
      <c r="DJ15" s="10"/>
    </row>
    <row r="16" spans="1:114" ht="12.75">
      <c r="A16" s="7" t="s">
        <v>54</v>
      </c>
      <c r="B16" s="33">
        <v>90</v>
      </c>
      <c r="C16" s="32">
        <v>90.1</v>
      </c>
      <c r="D16" s="32">
        <v>90.2</v>
      </c>
      <c r="E16" s="32">
        <v>90.8</v>
      </c>
      <c r="F16" s="32">
        <v>89.8</v>
      </c>
      <c r="G16" s="32">
        <v>92.4</v>
      </c>
      <c r="H16" s="32">
        <v>92.4</v>
      </c>
      <c r="I16" s="32">
        <v>91.7</v>
      </c>
      <c r="J16" s="32">
        <v>92.1</v>
      </c>
      <c r="K16" s="32">
        <v>91.6</v>
      </c>
      <c r="L16" s="32">
        <v>92.5</v>
      </c>
      <c r="M16" s="32">
        <v>92.2</v>
      </c>
      <c r="N16" s="32">
        <v>92.1</v>
      </c>
      <c r="O16" s="32">
        <v>93.2</v>
      </c>
      <c r="P16" s="32">
        <v>92.6</v>
      </c>
      <c r="Q16" s="32">
        <v>93.5</v>
      </c>
      <c r="R16" s="32">
        <v>94.4</v>
      </c>
      <c r="S16" s="32">
        <v>94.1</v>
      </c>
      <c r="T16" s="32">
        <v>93.7</v>
      </c>
      <c r="U16" s="32">
        <v>94.9</v>
      </c>
      <c r="V16" s="32">
        <v>94.5</v>
      </c>
      <c r="W16" s="33">
        <v>95</v>
      </c>
      <c r="X16" s="33">
        <v>95</v>
      </c>
      <c r="Y16" s="32">
        <v>95.4</v>
      </c>
      <c r="Z16" s="32">
        <v>94.8</v>
      </c>
      <c r="AA16" s="32">
        <v>95.9</v>
      </c>
      <c r="AB16" s="32">
        <v>96.8</v>
      </c>
      <c r="AC16" s="32">
        <v>95.2</v>
      </c>
      <c r="AD16" s="32">
        <v>97.5</v>
      </c>
      <c r="AE16" s="32">
        <v>96.6</v>
      </c>
      <c r="AF16" s="32">
        <v>96.6</v>
      </c>
      <c r="AG16" s="32">
        <v>97.1</v>
      </c>
      <c r="AH16" s="32">
        <v>96.9</v>
      </c>
      <c r="AI16" s="32">
        <v>97.3</v>
      </c>
      <c r="AJ16" s="32">
        <v>96.9</v>
      </c>
      <c r="AK16" s="32">
        <v>98.4</v>
      </c>
      <c r="AL16" s="33">
        <v>99</v>
      </c>
      <c r="AM16" s="32">
        <v>98.1</v>
      </c>
      <c r="AN16" s="32">
        <v>97.8</v>
      </c>
      <c r="AO16" s="32">
        <v>99.1</v>
      </c>
      <c r="AP16" s="32">
        <v>98.4</v>
      </c>
      <c r="AQ16" s="32">
        <v>99.9</v>
      </c>
      <c r="AR16" s="32">
        <v>99.2</v>
      </c>
      <c r="AS16" s="32">
        <v>100.4</v>
      </c>
      <c r="AT16" s="32">
        <v>99.9</v>
      </c>
      <c r="AU16" s="32">
        <v>101.7</v>
      </c>
      <c r="AV16" s="32">
        <v>101.2</v>
      </c>
      <c r="AW16" s="32">
        <v>101.5</v>
      </c>
      <c r="AX16" s="32">
        <v>101.4</v>
      </c>
      <c r="AY16" s="32">
        <v>100.8</v>
      </c>
      <c r="AZ16" s="32">
        <v>101.6</v>
      </c>
      <c r="BA16" s="32">
        <v>102.2</v>
      </c>
      <c r="BB16" s="32">
        <v>101.1</v>
      </c>
      <c r="BC16" s="32">
        <v>101.2</v>
      </c>
      <c r="BD16" s="32">
        <v>101.5</v>
      </c>
      <c r="BE16" s="32">
        <v>102.4</v>
      </c>
      <c r="BF16" s="32">
        <v>102.3</v>
      </c>
      <c r="BG16" s="32">
        <v>101.9</v>
      </c>
      <c r="BH16" s="32">
        <v>102.3</v>
      </c>
      <c r="BI16" s="32">
        <v>100.2</v>
      </c>
      <c r="BJ16" s="32">
        <v>102.8</v>
      </c>
      <c r="BK16" s="32">
        <v>101.6</v>
      </c>
      <c r="BL16" s="32">
        <v>93.8</v>
      </c>
      <c r="BM16" s="32">
        <v>80.6</v>
      </c>
      <c r="BN16" s="32">
        <v>79.1</v>
      </c>
      <c r="BO16" s="32">
        <v>85.5</v>
      </c>
      <c r="BP16" s="32">
        <v>93.1</v>
      </c>
      <c r="BQ16" s="32">
        <v>93.9</v>
      </c>
      <c r="BR16" s="32">
        <v>97.5</v>
      </c>
      <c r="BS16" s="32">
        <v>95.8</v>
      </c>
      <c r="BT16" s="32">
        <v>95.6</v>
      </c>
      <c r="BU16" s="32">
        <v>95.1</v>
      </c>
      <c r="BV16" s="32">
        <v>92.7</v>
      </c>
      <c r="BW16" s="32">
        <v>94.1</v>
      </c>
      <c r="BX16" s="33">
        <v>98</v>
      </c>
      <c r="BY16" s="32">
        <v>97.5</v>
      </c>
      <c r="BZ16" s="32">
        <v>96.1</v>
      </c>
      <c r="CA16" s="33">
        <v>99</v>
      </c>
      <c r="CB16" s="32">
        <v>101.3</v>
      </c>
      <c r="CC16" s="32">
        <v>102.3</v>
      </c>
      <c r="CD16" s="32">
        <v>101.6</v>
      </c>
      <c r="CE16" s="32">
        <v>103.1</v>
      </c>
      <c r="CF16" s="32">
        <v>107.9</v>
      </c>
      <c r="CG16" s="32">
        <v>106.3</v>
      </c>
      <c r="CH16" s="32">
        <v>104.1</v>
      </c>
      <c r="CI16" s="33">
        <v>106</v>
      </c>
      <c r="CJ16" s="32">
        <v>110.5</v>
      </c>
      <c r="CK16" s="32">
        <v>106.5</v>
      </c>
      <c r="CL16" s="33">
        <v>110</v>
      </c>
      <c r="CM16" s="32">
        <v>108.3</v>
      </c>
      <c r="CN16" s="32">
        <v>107.1</v>
      </c>
      <c r="CO16" s="32">
        <v>109.5</v>
      </c>
      <c r="CP16" s="33">
        <v>111</v>
      </c>
      <c r="CQ16" s="32">
        <v>110.5</v>
      </c>
      <c r="CR16" s="33">
        <v>111</v>
      </c>
      <c r="CS16" s="32">
        <v>108.5</v>
      </c>
      <c r="CT16" s="32">
        <v>111.1</v>
      </c>
      <c r="CU16" s="33">
        <v>110</v>
      </c>
      <c r="CV16" s="33">
        <v>110</v>
      </c>
      <c r="CW16" s="32">
        <v>110.3</v>
      </c>
      <c r="CX16" s="32">
        <v>110.3</v>
      </c>
      <c r="CY16" s="32">
        <v>108.3</v>
      </c>
      <c r="CZ16" s="32">
        <v>108.9</v>
      </c>
      <c r="DA16" s="32">
        <v>108.4</v>
      </c>
      <c r="DB16" s="32">
        <v>107.9</v>
      </c>
      <c r="DC16" s="32">
        <v>107.9</v>
      </c>
      <c r="DD16" s="32">
        <v>108.5</v>
      </c>
      <c r="DE16" s="32">
        <v>105.1</v>
      </c>
      <c r="DF16" s="8"/>
      <c r="DG16" s="5" t="str">
        <f t="shared" si="0"/>
        <v>Land transport</v>
      </c>
      <c r="DH16" s="12">
        <f aca="true" t="shared" si="2" ref="DH16:DH49">(BM16-BK16)/BK16*100</f>
        <v>-20.669291338582678</v>
      </c>
      <c r="DI16" s="10">
        <f t="shared" si="1"/>
        <v>3.4448818897637734</v>
      </c>
      <c r="DJ16" s="10"/>
    </row>
    <row r="17" spans="1:114" ht="12.75">
      <c r="A17" s="7" t="s">
        <v>48</v>
      </c>
      <c r="B17" s="30">
        <v>83.6</v>
      </c>
      <c r="C17" s="30">
        <v>84.3</v>
      </c>
      <c r="D17" s="30">
        <v>85.4</v>
      </c>
      <c r="E17" s="30">
        <v>107.8</v>
      </c>
      <c r="F17" s="31">
        <v>109</v>
      </c>
      <c r="G17" s="30">
        <v>110.8</v>
      </c>
      <c r="H17" s="31">
        <v>107</v>
      </c>
      <c r="I17" s="31">
        <v>108</v>
      </c>
      <c r="J17" s="30">
        <v>107.8</v>
      </c>
      <c r="K17" s="30">
        <v>97.9</v>
      </c>
      <c r="L17" s="30">
        <v>103.1</v>
      </c>
      <c r="M17" s="30">
        <v>106.7</v>
      </c>
      <c r="N17" s="30">
        <v>104.9</v>
      </c>
      <c r="O17" s="30">
        <v>102.2</v>
      </c>
      <c r="P17" s="30">
        <v>105.3</v>
      </c>
      <c r="Q17" s="30">
        <v>96.7</v>
      </c>
      <c r="R17" s="30">
        <v>100.9</v>
      </c>
      <c r="S17" s="30">
        <v>104.3</v>
      </c>
      <c r="T17" s="30">
        <v>102.3</v>
      </c>
      <c r="U17" s="30">
        <v>104.4</v>
      </c>
      <c r="V17" s="30">
        <v>95.8</v>
      </c>
      <c r="W17" s="30">
        <v>105.5</v>
      </c>
      <c r="X17" s="31">
        <v>97</v>
      </c>
      <c r="Y17" s="30">
        <v>105.4</v>
      </c>
      <c r="Z17" s="30">
        <v>99.3</v>
      </c>
      <c r="AA17" s="30">
        <v>105.5</v>
      </c>
      <c r="AB17" s="30">
        <v>101.8</v>
      </c>
      <c r="AC17" s="30">
        <v>105.5</v>
      </c>
      <c r="AD17" s="30">
        <v>102.7</v>
      </c>
      <c r="AE17" s="30">
        <v>96.9</v>
      </c>
      <c r="AF17" s="30">
        <v>106.3</v>
      </c>
      <c r="AG17" s="30">
        <v>110.6</v>
      </c>
      <c r="AH17" s="30">
        <v>106.8</v>
      </c>
      <c r="AI17" s="31">
        <v>107</v>
      </c>
      <c r="AJ17" s="30">
        <v>106.9</v>
      </c>
      <c r="AK17" s="30">
        <v>107.1</v>
      </c>
      <c r="AL17" s="30">
        <v>110.7</v>
      </c>
      <c r="AM17" s="30">
        <v>114.6</v>
      </c>
      <c r="AN17" s="30">
        <v>107.6</v>
      </c>
      <c r="AO17" s="30">
        <v>113.7</v>
      </c>
      <c r="AP17" s="30">
        <v>115.1</v>
      </c>
      <c r="AQ17" s="30">
        <v>108.5</v>
      </c>
      <c r="AR17" s="30">
        <v>121.6</v>
      </c>
      <c r="AS17" s="30">
        <v>111.7</v>
      </c>
      <c r="AT17" s="30">
        <v>113.8</v>
      </c>
      <c r="AU17" s="30">
        <v>116.5</v>
      </c>
      <c r="AV17" s="30">
        <v>115.9</v>
      </c>
      <c r="AW17" s="30">
        <v>113.4</v>
      </c>
      <c r="AX17" s="30">
        <v>112.9</v>
      </c>
      <c r="AY17" s="30">
        <v>135.5</v>
      </c>
      <c r="AZ17" s="30">
        <v>120.5</v>
      </c>
      <c r="BA17" s="30">
        <v>123.8</v>
      </c>
      <c r="BB17" s="30">
        <v>121.8</v>
      </c>
      <c r="BC17" s="30">
        <v>122.8</v>
      </c>
      <c r="BD17" s="30">
        <v>130.8</v>
      </c>
      <c r="BE17" s="30">
        <v>118.9</v>
      </c>
      <c r="BF17" s="30">
        <v>122.3</v>
      </c>
      <c r="BG17" s="30">
        <v>122.4</v>
      </c>
      <c r="BH17" s="30">
        <v>119.6</v>
      </c>
      <c r="BI17" s="30">
        <v>115.8</v>
      </c>
      <c r="BJ17" s="30">
        <v>117.3</v>
      </c>
      <c r="BK17" s="30">
        <v>103.2</v>
      </c>
      <c r="BL17" s="30">
        <v>109.5</v>
      </c>
      <c r="BM17" s="30">
        <v>101.1</v>
      </c>
      <c r="BN17" s="30">
        <v>92.4</v>
      </c>
      <c r="BO17" s="30">
        <v>91.9</v>
      </c>
      <c r="BP17" s="30">
        <v>101.8</v>
      </c>
      <c r="BQ17" s="31">
        <v>103</v>
      </c>
      <c r="BR17" s="31">
        <v>100</v>
      </c>
      <c r="BS17" s="30">
        <v>94.9</v>
      </c>
      <c r="BT17" s="31">
        <v>106</v>
      </c>
      <c r="BU17" s="30">
        <v>113.1</v>
      </c>
      <c r="BV17" s="30">
        <v>107.2</v>
      </c>
      <c r="BW17" s="30">
        <v>99.5</v>
      </c>
      <c r="BX17" s="30">
        <v>98.7</v>
      </c>
      <c r="BY17" s="30">
        <v>87.8</v>
      </c>
      <c r="BZ17" s="31">
        <v>101</v>
      </c>
      <c r="CA17" s="30">
        <v>101.9</v>
      </c>
      <c r="CB17" s="30">
        <v>92.7</v>
      </c>
      <c r="CC17" s="30">
        <v>99.1</v>
      </c>
      <c r="CD17" s="30">
        <v>96.9</v>
      </c>
      <c r="CE17" s="31">
        <v>101</v>
      </c>
      <c r="CF17" s="30">
        <v>106.7</v>
      </c>
      <c r="CG17" s="30">
        <v>107.4</v>
      </c>
      <c r="CH17" s="30">
        <v>107.8</v>
      </c>
      <c r="CI17" s="30">
        <v>112.2</v>
      </c>
      <c r="CJ17" s="30">
        <v>111.2</v>
      </c>
      <c r="CK17" s="30">
        <v>111.3</v>
      </c>
      <c r="CL17" s="30">
        <v>122.6</v>
      </c>
      <c r="CM17" s="31">
        <v>121</v>
      </c>
      <c r="CN17" s="31">
        <v>122</v>
      </c>
      <c r="CO17" s="30">
        <v>123.3</v>
      </c>
      <c r="CP17" s="30">
        <v>125.3</v>
      </c>
      <c r="CQ17" s="30">
        <v>127.2</v>
      </c>
      <c r="CR17" s="30">
        <v>131.9</v>
      </c>
      <c r="CS17" s="30">
        <v>127.5</v>
      </c>
      <c r="CT17" s="30">
        <v>135.5</v>
      </c>
      <c r="CU17" s="30">
        <v>128.2</v>
      </c>
      <c r="CV17" s="30">
        <v>129.4</v>
      </c>
      <c r="CW17" s="30">
        <v>135.6</v>
      </c>
      <c r="CX17" s="30">
        <v>139.1</v>
      </c>
      <c r="CY17" s="30">
        <v>148.9</v>
      </c>
      <c r="CZ17" s="30">
        <v>150.7</v>
      </c>
      <c r="DA17" s="30">
        <v>158.3</v>
      </c>
      <c r="DB17" s="30">
        <v>155.1</v>
      </c>
      <c r="DC17" s="30">
        <v>152.9</v>
      </c>
      <c r="DD17" s="30">
        <v>154.1</v>
      </c>
      <c r="DE17" s="30">
        <v>169.5</v>
      </c>
      <c r="DF17" s="8"/>
      <c r="DG17" s="5" t="str">
        <f t="shared" si="0"/>
        <v>Water transport</v>
      </c>
      <c r="DH17" s="12">
        <f t="shared" si="2"/>
        <v>-2.0348837209302406</v>
      </c>
      <c r="DI17" s="10">
        <f t="shared" si="1"/>
        <v>64.24418604651163</v>
      </c>
      <c r="DJ17" s="10"/>
    </row>
    <row r="18" spans="1:114" ht="12.75">
      <c r="A18" s="7" t="s">
        <v>49</v>
      </c>
      <c r="B18" s="32">
        <v>155.5</v>
      </c>
      <c r="C18" s="32">
        <v>158.5</v>
      </c>
      <c r="D18" s="32">
        <v>154.7</v>
      </c>
      <c r="E18" s="33">
        <v>156</v>
      </c>
      <c r="F18" s="32">
        <v>161.2</v>
      </c>
      <c r="G18" s="32">
        <v>156.3</v>
      </c>
      <c r="H18" s="32">
        <v>161.5</v>
      </c>
      <c r="I18" s="32">
        <v>159.7</v>
      </c>
      <c r="J18" s="32">
        <v>146.3</v>
      </c>
      <c r="K18" s="32">
        <v>152.7</v>
      </c>
      <c r="L18" s="32">
        <v>154.7</v>
      </c>
      <c r="M18" s="33">
        <v>195</v>
      </c>
      <c r="N18" s="32">
        <v>131.7</v>
      </c>
      <c r="O18" s="32">
        <v>146.5</v>
      </c>
      <c r="P18" s="32">
        <v>212.2</v>
      </c>
      <c r="Q18" s="32">
        <v>159.9</v>
      </c>
      <c r="R18" s="32">
        <v>158.3</v>
      </c>
      <c r="S18" s="32">
        <v>178.1</v>
      </c>
      <c r="T18" s="32">
        <v>141.3</v>
      </c>
      <c r="U18" s="32">
        <v>152.7</v>
      </c>
      <c r="V18" s="32">
        <v>139.8</v>
      </c>
      <c r="W18" s="32">
        <v>157.2</v>
      </c>
      <c r="X18" s="32">
        <v>159.4</v>
      </c>
      <c r="Y18" s="32">
        <v>201.8</v>
      </c>
      <c r="Z18" s="32">
        <v>168.7</v>
      </c>
      <c r="AA18" s="32">
        <v>176.1</v>
      </c>
      <c r="AB18" s="32">
        <v>172.3</v>
      </c>
      <c r="AC18" s="33">
        <v>185</v>
      </c>
      <c r="AD18" s="32">
        <v>185.1</v>
      </c>
      <c r="AE18" s="32">
        <v>188.2</v>
      </c>
      <c r="AF18" s="32">
        <v>135.8</v>
      </c>
      <c r="AG18" s="32">
        <v>184.7</v>
      </c>
      <c r="AH18" s="32">
        <v>180.1</v>
      </c>
      <c r="AI18" s="32">
        <v>166.1</v>
      </c>
      <c r="AJ18" s="32">
        <v>164.1</v>
      </c>
      <c r="AK18" s="32">
        <v>181.4</v>
      </c>
      <c r="AL18" s="32">
        <v>183.5</v>
      </c>
      <c r="AM18" s="32">
        <v>191.8</v>
      </c>
      <c r="AN18" s="32">
        <v>179.9</v>
      </c>
      <c r="AO18" s="33">
        <v>174</v>
      </c>
      <c r="AP18" s="32">
        <v>181.3</v>
      </c>
      <c r="AQ18" s="32">
        <v>187.8</v>
      </c>
      <c r="AR18" s="33">
        <v>184</v>
      </c>
      <c r="AS18" s="33">
        <v>178</v>
      </c>
      <c r="AT18" s="32">
        <v>182.6</v>
      </c>
      <c r="AU18" s="32">
        <v>180.7</v>
      </c>
      <c r="AV18" s="32">
        <v>177.6</v>
      </c>
      <c r="AW18" s="32">
        <v>179.8</v>
      </c>
      <c r="AX18" s="32">
        <v>185.5</v>
      </c>
      <c r="AY18" s="32">
        <v>194.1</v>
      </c>
      <c r="AZ18" s="32">
        <v>172.3</v>
      </c>
      <c r="BA18" s="32">
        <v>179.9</v>
      </c>
      <c r="BB18" s="32">
        <v>185.8</v>
      </c>
      <c r="BC18" s="32">
        <v>185.1</v>
      </c>
      <c r="BD18" s="32">
        <v>172.9</v>
      </c>
      <c r="BE18" s="33">
        <v>183</v>
      </c>
      <c r="BF18" s="32">
        <v>184.3</v>
      </c>
      <c r="BG18" s="32">
        <v>176.5</v>
      </c>
      <c r="BH18" s="33">
        <v>179</v>
      </c>
      <c r="BI18" s="32">
        <v>179.7</v>
      </c>
      <c r="BJ18" s="32">
        <v>164.9</v>
      </c>
      <c r="BK18" s="32">
        <v>158.1</v>
      </c>
      <c r="BL18" s="32">
        <v>114.8</v>
      </c>
      <c r="BM18" s="32">
        <v>48.5</v>
      </c>
      <c r="BN18" s="32">
        <v>51.6</v>
      </c>
      <c r="BO18" s="32">
        <v>49.5</v>
      </c>
      <c r="BP18" s="32">
        <v>57.6</v>
      </c>
      <c r="BQ18" s="32">
        <v>68.5</v>
      </c>
      <c r="BR18" s="32">
        <v>61.7</v>
      </c>
      <c r="BS18" s="32">
        <v>60.9</v>
      </c>
      <c r="BT18" s="32">
        <v>56.3</v>
      </c>
      <c r="BU18" s="32">
        <v>78.9</v>
      </c>
      <c r="BV18" s="32">
        <v>82.2</v>
      </c>
      <c r="BW18" s="32">
        <v>81.6</v>
      </c>
      <c r="BX18" s="32">
        <v>81.8</v>
      </c>
      <c r="BY18" s="33">
        <v>81</v>
      </c>
      <c r="BZ18" s="32">
        <v>86.8</v>
      </c>
      <c r="CA18" s="32">
        <v>94.8</v>
      </c>
      <c r="CB18" s="32">
        <v>113.1</v>
      </c>
      <c r="CC18" s="32">
        <v>106.3</v>
      </c>
      <c r="CD18" s="32">
        <v>100.6</v>
      </c>
      <c r="CE18" s="32">
        <v>123.9</v>
      </c>
      <c r="CF18" s="32">
        <v>122.6</v>
      </c>
      <c r="CG18" s="32">
        <v>125.4</v>
      </c>
      <c r="CH18" s="32">
        <v>127.3</v>
      </c>
      <c r="CI18" s="33">
        <v>129</v>
      </c>
      <c r="CJ18" s="33">
        <v>152</v>
      </c>
      <c r="CK18" s="32">
        <v>148.8</v>
      </c>
      <c r="CL18" s="32">
        <v>158.8</v>
      </c>
      <c r="CM18" s="32">
        <v>155.6</v>
      </c>
      <c r="CN18" s="32">
        <v>160.4</v>
      </c>
      <c r="CO18" s="32">
        <v>147.2</v>
      </c>
      <c r="CP18" s="32">
        <v>151.3</v>
      </c>
      <c r="CQ18" s="32">
        <v>154.4</v>
      </c>
      <c r="CR18" s="32">
        <v>155.9</v>
      </c>
      <c r="CS18" s="32">
        <v>150.3</v>
      </c>
      <c r="CT18" s="32">
        <v>153.9</v>
      </c>
      <c r="CU18" s="32">
        <v>157.2</v>
      </c>
      <c r="CV18" s="32">
        <v>163.9</v>
      </c>
      <c r="CW18" s="32">
        <v>157.1</v>
      </c>
      <c r="CX18" s="32">
        <v>159.4</v>
      </c>
      <c r="CY18" s="32">
        <v>160.5</v>
      </c>
      <c r="CZ18" s="32">
        <v>169.2</v>
      </c>
      <c r="DA18" s="33">
        <v>162</v>
      </c>
      <c r="DB18" s="32">
        <v>162.5</v>
      </c>
      <c r="DC18" s="32">
        <v>166.3</v>
      </c>
      <c r="DD18" s="32">
        <v>160.4</v>
      </c>
      <c r="DE18" s="32">
        <v>159.2</v>
      </c>
      <c r="DF18" s="8"/>
      <c r="DG18" s="5" t="str">
        <f t="shared" si="0"/>
        <v>Air transport</v>
      </c>
      <c r="DH18" s="38">
        <f>(BM18-BK18)/BK18*100</f>
        <v>-69.32321315623024</v>
      </c>
      <c r="DI18" s="10">
        <f t="shared" si="1"/>
        <v>0.6957621758380661</v>
      </c>
      <c r="DJ18" s="10"/>
    </row>
    <row r="19" spans="1:114" ht="12.75">
      <c r="A19" s="7" t="s">
        <v>60</v>
      </c>
      <c r="B19" s="31">
        <v>98</v>
      </c>
      <c r="C19" s="30">
        <v>99.6</v>
      </c>
      <c r="D19" s="30">
        <v>99.7</v>
      </c>
      <c r="E19" s="30">
        <v>97.7</v>
      </c>
      <c r="F19" s="30">
        <v>98.5</v>
      </c>
      <c r="G19" s="30">
        <v>99.6</v>
      </c>
      <c r="H19" s="30">
        <v>100.8</v>
      </c>
      <c r="I19" s="30">
        <v>98.6</v>
      </c>
      <c r="J19" s="30">
        <v>99.9</v>
      </c>
      <c r="K19" s="30">
        <v>99.3</v>
      </c>
      <c r="L19" s="30">
        <v>98.9</v>
      </c>
      <c r="M19" s="30">
        <v>100.5</v>
      </c>
      <c r="N19" s="30">
        <v>100.2</v>
      </c>
      <c r="O19" s="30">
        <v>103.6</v>
      </c>
      <c r="P19" s="30">
        <v>101.1</v>
      </c>
      <c r="Q19" s="30">
        <v>102.5</v>
      </c>
      <c r="R19" s="30">
        <v>101.6</v>
      </c>
      <c r="S19" s="30">
        <v>101.8</v>
      </c>
      <c r="T19" s="30">
        <v>103.1</v>
      </c>
      <c r="U19" s="30">
        <v>103.1</v>
      </c>
      <c r="V19" s="30">
        <v>101.1</v>
      </c>
      <c r="W19" s="30">
        <v>103.6</v>
      </c>
      <c r="X19" s="30">
        <v>102.3</v>
      </c>
      <c r="Y19" s="30">
        <v>101.7</v>
      </c>
      <c r="Z19" s="30">
        <v>102.9</v>
      </c>
      <c r="AA19" s="30">
        <v>103.1</v>
      </c>
      <c r="AB19" s="30">
        <v>105.2</v>
      </c>
      <c r="AC19" s="30">
        <v>104.6</v>
      </c>
      <c r="AD19" s="30">
        <v>106.9</v>
      </c>
      <c r="AE19" s="31">
        <v>106</v>
      </c>
      <c r="AF19" s="30">
        <v>106.1</v>
      </c>
      <c r="AG19" s="30">
        <v>104.8</v>
      </c>
      <c r="AH19" s="30">
        <v>105.1</v>
      </c>
      <c r="AI19" s="30">
        <v>105.4</v>
      </c>
      <c r="AJ19" s="30">
        <v>105.7</v>
      </c>
      <c r="AK19" s="30">
        <v>107.1</v>
      </c>
      <c r="AL19" s="30">
        <v>106.8</v>
      </c>
      <c r="AM19" s="31">
        <v>105</v>
      </c>
      <c r="AN19" s="30">
        <v>104.8</v>
      </c>
      <c r="AO19" s="30">
        <v>106.7</v>
      </c>
      <c r="AP19" s="30">
        <v>105.9</v>
      </c>
      <c r="AQ19" s="30">
        <v>107.9</v>
      </c>
      <c r="AR19" s="30">
        <v>106.2</v>
      </c>
      <c r="AS19" s="30">
        <v>107.1</v>
      </c>
      <c r="AT19" s="30">
        <v>106.6</v>
      </c>
      <c r="AU19" s="30">
        <v>106.6</v>
      </c>
      <c r="AV19" s="30">
        <v>105.7</v>
      </c>
      <c r="AW19" s="30">
        <v>106.5</v>
      </c>
      <c r="AX19" s="30">
        <v>105.8</v>
      </c>
      <c r="AY19" s="30">
        <v>106.8</v>
      </c>
      <c r="AZ19" s="30">
        <v>105.9</v>
      </c>
      <c r="BA19" s="30">
        <v>106.3</v>
      </c>
      <c r="BB19" s="30">
        <v>105.7</v>
      </c>
      <c r="BC19" s="30">
        <v>110.3</v>
      </c>
      <c r="BD19" s="30">
        <v>105.9</v>
      </c>
      <c r="BE19" s="30">
        <v>107.7</v>
      </c>
      <c r="BF19" s="30">
        <v>106.7</v>
      </c>
      <c r="BG19" s="30">
        <v>106.6</v>
      </c>
      <c r="BH19" s="30">
        <v>103.6</v>
      </c>
      <c r="BI19" s="30">
        <v>103.6</v>
      </c>
      <c r="BJ19" s="30">
        <v>104.7</v>
      </c>
      <c r="BK19" s="30">
        <v>100.9</v>
      </c>
      <c r="BL19" s="31">
        <v>96</v>
      </c>
      <c r="BM19" s="30">
        <v>85.6</v>
      </c>
      <c r="BN19" s="30">
        <v>82.6</v>
      </c>
      <c r="BO19" s="30">
        <v>85.7</v>
      </c>
      <c r="BP19" s="30">
        <v>91.3</v>
      </c>
      <c r="BQ19" s="30">
        <v>92.7</v>
      </c>
      <c r="BR19" s="30">
        <v>92.7</v>
      </c>
      <c r="BS19" s="30">
        <v>93.7</v>
      </c>
      <c r="BT19" s="30">
        <v>92.8</v>
      </c>
      <c r="BU19" s="30">
        <v>92.8</v>
      </c>
      <c r="BV19" s="30">
        <v>94.3</v>
      </c>
      <c r="BW19" s="30">
        <v>97.3</v>
      </c>
      <c r="BX19" s="30">
        <v>100.5</v>
      </c>
      <c r="BY19" s="30">
        <v>98.8</v>
      </c>
      <c r="BZ19" s="30">
        <v>97.7</v>
      </c>
      <c r="CA19" s="30">
        <v>99.2</v>
      </c>
      <c r="CB19" s="30">
        <v>99.2</v>
      </c>
      <c r="CC19" s="30">
        <v>100.4</v>
      </c>
      <c r="CD19" s="30">
        <v>100.7</v>
      </c>
      <c r="CE19" s="30">
        <v>101.4</v>
      </c>
      <c r="CF19" s="30">
        <v>104.8</v>
      </c>
      <c r="CG19" s="30">
        <v>105.6</v>
      </c>
      <c r="CH19" s="30">
        <v>104.6</v>
      </c>
      <c r="CI19" s="30">
        <v>105.3</v>
      </c>
      <c r="CJ19" s="30">
        <v>105.6</v>
      </c>
      <c r="CK19" s="30">
        <v>107.2</v>
      </c>
      <c r="CL19" s="30">
        <v>106.8</v>
      </c>
      <c r="CM19" s="30">
        <v>108.8</v>
      </c>
      <c r="CN19" s="30">
        <v>106.5</v>
      </c>
      <c r="CO19" s="30">
        <v>109.4</v>
      </c>
      <c r="CP19" s="31">
        <v>109</v>
      </c>
      <c r="CQ19" s="30">
        <v>108.9</v>
      </c>
      <c r="CR19" s="30">
        <v>108.2</v>
      </c>
      <c r="CS19" s="30">
        <v>106.1</v>
      </c>
      <c r="CT19" s="30">
        <v>103.9</v>
      </c>
      <c r="CU19" s="31">
        <v>106</v>
      </c>
      <c r="CV19" s="30">
        <v>107.1</v>
      </c>
      <c r="CW19" s="30">
        <v>106.5</v>
      </c>
      <c r="CX19" s="30">
        <v>107.7</v>
      </c>
      <c r="CY19" s="30">
        <v>106.4</v>
      </c>
      <c r="CZ19" s="31">
        <v>107</v>
      </c>
      <c r="DA19" s="30">
        <v>106.4</v>
      </c>
      <c r="DB19" s="30">
        <v>105.9</v>
      </c>
      <c r="DC19" s="30">
        <v>105.6</v>
      </c>
      <c r="DD19" s="30">
        <v>104.9</v>
      </c>
      <c r="DE19" s="30">
        <v>104.5</v>
      </c>
      <c r="DF19" s="8"/>
      <c r="DG19" s="5" t="str">
        <f t="shared" si="0"/>
        <v>Warehousing &amp; transsport support</v>
      </c>
      <c r="DH19" s="12">
        <f t="shared" si="2"/>
        <v>-15.16352824578792</v>
      </c>
      <c r="DI19" s="10">
        <f t="shared" si="1"/>
        <v>3.5678889990089058</v>
      </c>
      <c r="DJ19" s="10"/>
    </row>
    <row r="20" spans="1:114" ht="12.75">
      <c r="A20" s="7" t="s">
        <v>58</v>
      </c>
      <c r="B20" s="32">
        <v>86.4</v>
      </c>
      <c r="C20" s="33">
        <v>88</v>
      </c>
      <c r="D20" s="32">
        <v>87.6</v>
      </c>
      <c r="E20" s="32">
        <v>87.6</v>
      </c>
      <c r="F20" s="32">
        <v>85.1</v>
      </c>
      <c r="G20" s="32">
        <v>89.1</v>
      </c>
      <c r="H20" s="32">
        <v>88.1</v>
      </c>
      <c r="I20" s="32">
        <v>87.2</v>
      </c>
      <c r="J20" s="32">
        <v>87.1</v>
      </c>
      <c r="K20" s="32">
        <v>84.3</v>
      </c>
      <c r="L20" s="32">
        <v>84.3</v>
      </c>
      <c r="M20" s="32">
        <v>92.5</v>
      </c>
      <c r="N20" s="32">
        <v>87.5</v>
      </c>
      <c r="O20" s="32">
        <v>91.6</v>
      </c>
      <c r="P20" s="32">
        <v>86.9</v>
      </c>
      <c r="Q20" s="32">
        <v>89.7</v>
      </c>
      <c r="R20" s="32">
        <v>87.6</v>
      </c>
      <c r="S20" s="32">
        <v>89.4</v>
      </c>
      <c r="T20" s="32">
        <v>88.4</v>
      </c>
      <c r="U20" s="32">
        <v>90.3</v>
      </c>
      <c r="V20" s="32">
        <v>90.3</v>
      </c>
      <c r="W20" s="33">
        <v>91</v>
      </c>
      <c r="X20" s="32">
        <v>91.7</v>
      </c>
      <c r="Y20" s="33">
        <v>92</v>
      </c>
      <c r="Z20" s="32">
        <v>94.7</v>
      </c>
      <c r="AA20" s="32">
        <v>95.6</v>
      </c>
      <c r="AB20" s="32">
        <v>94.6</v>
      </c>
      <c r="AC20" s="32">
        <v>92.8</v>
      </c>
      <c r="AD20" s="32">
        <v>96.6</v>
      </c>
      <c r="AE20" s="33">
        <v>97</v>
      </c>
      <c r="AF20" s="32">
        <v>96.4</v>
      </c>
      <c r="AG20" s="32">
        <v>96.8</v>
      </c>
      <c r="AH20" s="32">
        <v>98.2</v>
      </c>
      <c r="AI20" s="32">
        <v>98.5</v>
      </c>
      <c r="AJ20" s="32">
        <v>99.9</v>
      </c>
      <c r="AK20" s="32">
        <v>100.1</v>
      </c>
      <c r="AL20" s="32">
        <v>89.1</v>
      </c>
      <c r="AM20" s="32">
        <v>89.6</v>
      </c>
      <c r="AN20" s="33">
        <v>90</v>
      </c>
      <c r="AO20" s="32">
        <v>89.9</v>
      </c>
      <c r="AP20" s="32">
        <v>88.9</v>
      </c>
      <c r="AQ20" s="32">
        <v>91.6</v>
      </c>
      <c r="AR20" s="32">
        <v>91.9</v>
      </c>
      <c r="AS20" s="33">
        <v>89</v>
      </c>
      <c r="AT20" s="32">
        <v>88.7</v>
      </c>
      <c r="AU20" s="32">
        <v>91.2</v>
      </c>
      <c r="AV20" s="32">
        <v>89.3</v>
      </c>
      <c r="AW20" s="32">
        <v>89.7</v>
      </c>
      <c r="AX20" s="32">
        <v>89.4</v>
      </c>
      <c r="AY20" s="32">
        <v>88.7</v>
      </c>
      <c r="AZ20" s="32">
        <v>88.9</v>
      </c>
      <c r="BA20" s="32">
        <v>89.7</v>
      </c>
      <c r="BB20" s="32">
        <v>86.8</v>
      </c>
      <c r="BC20" s="32">
        <v>91.8</v>
      </c>
      <c r="BD20" s="32">
        <v>92.7</v>
      </c>
      <c r="BE20" s="32">
        <v>94.9</v>
      </c>
      <c r="BF20" s="33">
        <v>93</v>
      </c>
      <c r="BG20" s="32">
        <v>91.4</v>
      </c>
      <c r="BH20" s="32">
        <v>88.2</v>
      </c>
      <c r="BI20" s="32">
        <v>89.8</v>
      </c>
      <c r="BJ20" s="32">
        <v>90.7</v>
      </c>
      <c r="BK20" s="32">
        <v>91.5</v>
      </c>
      <c r="BL20" s="32">
        <v>84.4</v>
      </c>
      <c r="BM20" s="32">
        <v>86.5</v>
      </c>
      <c r="BN20" s="32">
        <v>89.9</v>
      </c>
      <c r="BO20" s="32">
        <v>94.5</v>
      </c>
      <c r="BP20" s="32">
        <v>95.7</v>
      </c>
      <c r="BQ20" s="32">
        <v>94.5</v>
      </c>
      <c r="BR20" s="32">
        <v>92.1</v>
      </c>
      <c r="BS20" s="32">
        <v>99.1</v>
      </c>
      <c r="BT20" s="32">
        <v>99.5</v>
      </c>
      <c r="BU20" s="32">
        <v>100.3</v>
      </c>
      <c r="BV20" s="32">
        <v>100.5</v>
      </c>
      <c r="BW20" s="32">
        <v>100.6</v>
      </c>
      <c r="BX20" s="32">
        <v>103.2</v>
      </c>
      <c r="BY20" s="32">
        <v>103.6</v>
      </c>
      <c r="BZ20" s="32">
        <v>100.3</v>
      </c>
      <c r="CA20" s="32">
        <v>100.6</v>
      </c>
      <c r="CB20" s="32">
        <v>99.1</v>
      </c>
      <c r="CC20" s="32">
        <v>98.1</v>
      </c>
      <c r="CD20" s="32">
        <v>99.6</v>
      </c>
      <c r="CE20" s="32">
        <v>98.9</v>
      </c>
      <c r="CF20" s="33">
        <v>100</v>
      </c>
      <c r="CG20" s="32">
        <v>95.5</v>
      </c>
      <c r="CH20" s="32">
        <v>101.2</v>
      </c>
      <c r="CI20" s="32">
        <v>97.4</v>
      </c>
      <c r="CJ20" s="32">
        <v>96.4</v>
      </c>
      <c r="CK20" s="32">
        <v>98.2</v>
      </c>
      <c r="CL20" s="32">
        <v>97.6</v>
      </c>
      <c r="CM20" s="33">
        <v>97</v>
      </c>
      <c r="CN20" s="32">
        <v>96.5</v>
      </c>
      <c r="CO20" s="32">
        <v>98.7</v>
      </c>
      <c r="CP20" s="32">
        <v>97.8</v>
      </c>
      <c r="CQ20" s="32">
        <v>97.1</v>
      </c>
      <c r="CR20" s="32">
        <v>94.3</v>
      </c>
      <c r="CS20" s="32">
        <v>95.4</v>
      </c>
      <c r="CT20" s="32">
        <v>92.9</v>
      </c>
      <c r="CU20" s="32">
        <v>93.3</v>
      </c>
      <c r="CV20" s="32">
        <v>92.4</v>
      </c>
      <c r="CW20" s="32">
        <v>90.1</v>
      </c>
      <c r="CX20" s="32">
        <v>92.4</v>
      </c>
      <c r="CY20" s="32">
        <v>91.5</v>
      </c>
      <c r="CZ20" s="32">
        <v>91.2</v>
      </c>
      <c r="DA20" s="32">
        <v>90.5</v>
      </c>
      <c r="DB20" s="32">
        <v>90.5</v>
      </c>
      <c r="DC20" s="32">
        <v>90.9</v>
      </c>
      <c r="DD20" s="33">
        <v>91</v>
      </c>
      <c r="DE20" s="32">
        <v>92.2</v>
      </c>
      <c r="DF20" s="8"/>
      <c r="DG20" s="5" t="str">
        <f t="shared" si="0"/>
        <v>Postal &amp; courier activities</v>
      </c>
      <c r="DH20" s="12">
        <f t="shared" si="2"/>
        <v>-5.46448087431694</v>
      </c>
      <c r="DI20" s="10">
        <f t="shared" si="1"/>
        <v>0.7650273224043769</v>
      </c>
      <c r="DJ20" s="10"/>
    </row>
    <row r="21" spans="1:114" s="14" customFormat="1" ht="12.75">
      <c r="A21" s="13"/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6"/>
      <c r="S21" s="15"/>
      <c r="T21" s="15"/>
      <c r="U21" s="15"/>
      <c r="V21" s="15"/>
      <c r="W21" s="15"/>
      <c r="X21" s="15"/>
      <c r="Y21" s="16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6"/>
      <c r="AV21" s="16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6"/>
      <c r="BS21" s="16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6"/>
      <c r="CM21" s="15"/>
      <c r="CN21" s="15"/>
      <c r="CO21" s="16"/>
      <c r="CP21" s="15"/>
      <c r="CQ21" s="15"/>
      <c r="DB21" s="8"/>
      <c r="DC21" s="8"/>
      <c r="DD21" s="8"/>
      <c r="DE21" s="8"/>
      <c r="DF21" s="8"/>
      <c r="DG21" s="5" t="s">
        <v>141</v>
      </c>
      <c r="DH21" s="12" t="s">
        <v>141</v>
      </c>
      <c r="DI21" s="10" t="s">
        <v>141</v>
      </c>
      <c r="DJ21" s="10"/>
    </row>
    <row r="22" spans="1:114" ht="12.75">
      <c r="A22" s="7" t="s">
        <v>127</v>
      </c>
      <c r="B22" s="30">
        <v>128.6</v>
      </c>
      <c r="C22" s="30">
        <v>129.1</v>
      </c>
      <c r="D22" s="30">
        <v>127.4</v>
      </c>
      <c r="E22" s="30">
        <v>128.6</v>
      </c>
      <c r="F22" s="30">
        <v>130.7</v>
      </c>
      <c r="G22" s="30">
        <v>130.2</v>
      </c>
      <c r="H22" s="30">
        <v>130.4</v>
      </c>
      <c r="I22" s="30">
        <v>131.6</v>
      </c>
      <c r="J22" s="30">
        <v>129.2</v>
      </c>
      <c r="K22" s="30">
        <v>131.8</v>
      </c>
      <c r="L22" s="31">
        <v>132</v>
      </c>
      <c r="M22" s="30">
        <v>133.5</v>
      </c>
      <c r="N22" s="30">
        <v>131.7</v>
      </c>
      <c r="O22" s="30">
        <v>133.4</v>
      </c>
      <c r="P22" s="30">
        <v>132.4</v>
      </c>
      <c r="Q22" s="30">
        <v>131.6</v>
      </c>
      <c r="R22" s="30">
        <v>133.1</v>
      </c>
      <c r="S22" s="30">
        <v>132.8</v>
      </c>
      <c r="T22" s="30">
        <v>135.1</v>
      </c>
      <c r="U22" s="30">
        <v>133.9</v>
      </c>
      <c r="V22" s="30">
        <v>135.9</v>
      </c>
      <c r="W22" s="30">
        <v>135.6</v>
      </c>
      <c r="X22" s="30">
        <v>135.5</v>
      </c>
      <c r="Y22" s="30">
        <v>139.8</v>
      </c>
      <c r="Z22" s="30">
        <v>137.4</v>
      </c>
      <c r="AA22" s="30">
        <v>138.5</v>
      </c>
      <c r="AB22" s="30">
        <v>139.3</v>
      </c>
      <c r="AC22" s="30">
        <v>139.1</v>
      </c>
      <c r="AD22" s="31">
        <v>139</v>
      </c>
      <c r="AE22" s="30">
        <v>138.3</v>
      </c>
      <c r="AF22" s="30">
        <v>139.7</v>
      </c>
      <c r="AG22" s="30">
        <v>138.6</v>
      </c>
      <c r="AH22" s="30">
        <v>138.9</v>
      </c>
      <c r="AI22" s="30">
        <v>139.7</v>
      </c>
      <c r="AJ22" s="30">
        <v>141.3</v>
      </c>
      <c r="AK22" s="30">
        <v>142.4</v>
      </c>
      <c r="AL22" s="31">
        <v>145</v>
      </c>
      <c r="AM22" s="30">
        <v>142.2</v>
      </c>
      <c r="AN22" s="30">
        <v>143.1</v>
      </c>
      <c r="AO22" s="30">
        <v>144.4</v>
      </c>
      <c r="AP22" s="30">
        <v>142.8</v>
      </c>
      <c r="AQ22" s="30">
        <v>142.6</v>
      </c>
      <c r="AR22" s="30">
        <v>142.5</v>
      </c>
      <c r="AS22" s="31">
        <v>143</v>
      </c>
      <c r="AT22" s="30">
        <v>143.7</v>
      </c>
      <c r="AU22" s="30">
        <v>143.2</v>
      </c>
      <c r="AV22" s="30">
        <v>145.3</v>
      </c>
      <c r="AW22" s="30">
        <v>146.1</v>
      </c>
      <c r="AX22" s="30">
        <v>147.5</v>
      </c>
      <c r="AY22" s="30">
        <v>149.9</v>
      </c>
      <c r="AZ22" s="31">
        <v>149</v>
      </c>
      <c r="BA22" s="30">
        <v>147.9</v>
      </c>
      <c r="BB22" s="30">
        <v>145.4</v>
      </c>
      <c r="BC22" s="30">
        <v>147.2</v>
      </c>
      <c r="BD22" s="30">
        <v>145.9</v>
      </c>
      <c r="BE22" s="30">
        <v>146.7</v>
      </c>
      <c r="BF22" s="30">
        <v>145.8</v>
      </c>
      <c r="BG22" s="30">
        <v>146.7</v>
      </c>
      <c r="BH22" s="30">
        <v>151.8</v>
      </c>
      <c r="BI22" s="31">
        <v>151</v>
      </c>
      <c r="BJ22" s="31">
        <v>153</v>
      </c>
      <c r="BK22" s="30">
        <v>153.2</v>
      </c>
      <c r="BL22" s="30">
        <v>81.6</v>
      </c>
      <c r="BM22" s="30">
        <v>35.9</v>
      </c>
      <c r="BN22" s="30">
        <v>47.4</v>
      </c>
      <c r="BO22" s="30">
        <v>84.1</v>
      </c>
      <c r="BP22" s="30">
        <v>109.9</v>
      </c>
      <c r="BQ22" s="30">
        <v>116.5</v>
      </c>
      <c r="BR22" s="30">
        <v>110.9</v>
      </c>
      <c r="BS22" s="30">
        <v>98.7</v>
      </c>
      <c r="BT22" s="30">
        <v>57.6</v>
      </c>
      <c r="BU22" s="30">
        <v>60.6</v>
      </c>
      <c r="BV22" s="31">
        <v>60</v>
      </c>
      <c r="BW22" s="30">
        <v>61.3</v>
      </c>
      <c r="BX22" s="30">
        <v>61.6</v>
      </c>
      <c r="BY22" s="31">
        <v>60</v>
      </c>
      <c r="BZ22" s="30">
        <v>74.6</v>
      </c>
      <c r="CA22" s="30">
        <v>108.6</v>
      </c>
      <c r="CB22" s="30">
        <v>129.2</v>
      </c>
      <c r="CC22" s="30">
        <v>133.3</v>
      </c>
      <c r="CD22" s="30">
        <v>130.5</v>
      </c>
      <c r="CE22" s="30">
        <v>133.9</v>
      </c>
      <c r="CF22" s="30">
        <v>129.6</v>
      </c>
      <c r="CG22" s="30">
        <v>117.3</v>
      </c>
      <c r="CH22" s="31">
        <v>118</v>
      </c>
      <c r="CI22" s="31">
        <v>128</v>
      </c>
      <c r="CJ22" s="31">
        <v>132</v>
      </c>
      <c r="CK22" s="30">
        <v>144.4</v>
      </c>
      <c r="CL22" s="31">
        <v>153</v>
      </c>
      <c r="CM22" s="30">
        <v>150.5</v>
      </c>
      <c r="CN22" s="31">
        <v>150</v>
      </c>
      <c r="CO22" s="30">
        <v>150.7</v>
      </c>
      <c r="CP22" s="30">
        <v>147.4</v>
      </c>
      <c r="CQ22" s="30">
        <v>148.7</v>
      </c>
      <c r="CR22" s="30">
        <v>147.6</v>
      </c>
      <c r="CS22" s="31">
        <v>145</v>
      </c>
      <c r="CT22" s="30">
        <v>145.7</v>
      </c>
      <c r="CU22" s="30">
        <v>147.4</v>
      </c>
      <c r="CV22" s="30">
        <v>145.1</v>
      </c>
      <c r="CW22" s="30">
        <v>147.9</v>
      </c>
      <c r="CX22" s="30">
        <v>151.7</v>
      </c>
      <c r="CY22" s="30">
        <v>151.2</v>
      </c>
      <c r="CZ22" s="30">
        <v>149.5</v>
      </c>
      <c r="DA22" s="30">
        <v>147.7</v>
      </c>
      <c r="DB22" s="30">
        <v>149.9</v>
      </c>
      <c r="DC22" s="30">
        <v>147.4</v>
      </c>
      <c r="DD22" s="30">
        <v>147.2</v>
      </c>
      <c r="DE22" s="30">
        <v>146.9</v>
      </c>
      <c r="DF22" s="8"/>
      <c r="DG22" s="5" t="str">
        <f t="shared" si="0"/>
        <v>Accommodation &amp; food services</v>
      </c>
      <c r="DH22" s="38">
        <f>(BM22-BK22)/BK22*100</f>
        <v>-76.56657963446474</v>
      </c>
      <c r="DI22" s="10">
        <f>(DE22/BK22-1)*100</f>
        <v>-4.112271540469958</v>
      </c>
      <c r="DJ22" s="10"/>
    </row>
    <row r="23" spans="1:114" ht="12.75">
      <c r="A23" s="7" t="s">
        <v>202</v>
      </c>
      <c r="B23" s="17">
        <f>2*(B22-0.5*B24)</f>
        <v>136.5</v>
      </c>
      <c r="C23" s="17">
        <f aca="true" t="shared" si="3" ref="C23:AG23">2*(C22-0.5*C24)</f>
        <v>137.2</v>
      </c>
      <c r="D23" s="17">
        <f t="shared" si="3"/>
        <v>135.4</v>
      </c>
      <c r="E23" s="17">
        <f t="shared" si="3"/>
        <v>136.5</v>
      </c>
      <c r="F23" s="17">
        <f t="shared" si="3"/>
        <v>138.89999999999998</v>
      </c>
      <c r="G23" s="17">
        <f t="shared" si="3"/>
        <v>140.29999999999998</v>
      </c>
      <c r="H23" s="17">
        <f t="shared" si="3"/>
        <v>138.60000000000002</v>
      </c>
      <c r="I23" s="17">
        <f t="shared" si="3"/>
        <v>140.1</v>
      </c>
      <c r="J23" s="17">
        <f t="shared" si="3"/>
        <v>137.09999999999997</v>
      </c>
      <c r="K23" s="17">
        <f t="shared" si="3"/>
        <v>140.10000000000002</v>
      </c>
      <c r="L23" s="17">
        <f t="shared" si="3"/>
        <v>140</v>
      </c>
      <c r="M23" s="17">
        <f t="shared" si="3"/>
        <v>141</v>
      </c>
      <c r="N23" s="17">
        <f t="shared" si="3"/>
        <v>139.09999999999997</v>
      </c>
      <c r="O23" s="17">
        <f t="shared" si="3"/>
        <v>141.60000000000002</v>
      </c>
      <c r="P23" s="17">
        <f t="shared" si="3"/>
        <v>140.60000000000002</v>
      </c>
      <c r="Q23" s="17">
        <f t="shared" si="3"/>
        <v>138.89999999999998</v>
      </c>
      <c r="R23" s="17">
        <f t="shared" si="3"/>
        <v>140.39999999999998</v>
      </c>
      <c r="S23" s="17">
        <f t="shared" si="3"/>
        <v>141.40000000000003</v>
      </c>
      <c r="T23" s="17">
        <f t="shared" si="3"/>
        <v>142.79999999999998</v>
      </c>
      <c r="U23" s="17">
        <f t="shared" si="3"/>
        <v>142</v>
      </c>
      <c r="V23" s="17">
        <f t="shared" si="3"/>
        <v>143.8</v>
      </c>
      <c r="W23" s="17">
        <f t="shared" si="3"/>
        <v>143.89999999999998</v>
      </c>
      <c r="X23" s="17">
        <f t="shared" si="3"/>
        <v>144.2</v>
      </c>
      <c r="Y23" s="17">
        <f t="shared" si="3"/>
        <v>148.20000000000002</v>
      </c>
      <c r="Z23" s="17">
        <f t="shared" si="3"/>
        <v>145.70000000000002</v>
      </c>
      <c r="AA23" s="17">
        <f t="shared" si="3"/>
        <v>146.4</v>
      </c>
      <c r="AB23" s="17">
        <f t="shared" si="3"/>
        <v>146.8</v>
      </c>
      <c r="AC23" s="17">
        <f t="shared" si="3"/>
        <v>146.5</v>
      </c>
      <c r="AD23" s="17">
        <f t="shared" si="3"/>
        <v>147.6</v>
      </c>
      <c r="AE23" s="17">
        <f t="shared" si="3"/>
        <v>145.50000000000003</v>
      </c>
      <c r="AF23" s="17">
        <f t="shared" si="3"/>
        <v>147.59999999999997</v>
      </c>
      <c r="AG23" s="17">
        <f t="shared" si="3"/>
        <v>146.29999999999998</v>
      </c>
      <c r="AH23" s="17">
        <f aca="true" t="shared" si="4" ref="AH23:BM23">2*(AH22-0.5*AH24)</f>
        <v>146.3</v>
      </c>
      <c r="AI23" s="17">
        <f t="shared" si="4"/>
        <v>147.59999999999997</v>
      </c>
      <c r="AJ23" s="17">
        <f t="shared" si="4"/>
        <v>149.40000000000003</v>
      </c>
      <c r="AK23" s="17">
        <f t="shared" si="4"/>
        <v>150.9</v>
      </c>
      <c r="AL23" s="17">
        <f t="shared" si="4"/>
        <v>154</v>
      </c>
      <c r="AM23" s="17">
        <f t="shared" si="4"/>
        <v>151.7</v>
      </c>
      <c r="AN23" s="17">
        <f t="shared" si="4"/>
        <v>151</v>
      </c>
      <c r="AO23" s="17">
        <f t="shared" si="4"/>
        <v>152</v>
      </c>
      <c r="AP23" s="17">
        <f t="shared" si="4"/>
        <v>149.8</v>
      </c>
      <c r="AQ23" s="17">
        <f t="shared" si="4"/>
        <v>149.7</v>
      </c>
      <c r="AR23" s="17">
        <f t="shared" si="4"/>
        <v>150.5</v>
      </c>
      <c r="AS23" s="17">
        <f t="shared" si="4"/>
        <v>150.9</v>
      </c>
      <c r="AT23" s="17">
        <f t="shared" si="4"/>
        <v>151.79999999999998</v>
      </c>
      <c r="AU23" s="17">
        <f t="shared" si="4"/>
        <v>150.39999999999998</v>
      </c>
      <c r="AV23" s="17">
        <f t="shared" si="4"/>
        <v>152.70000000000002</v>
      </c>
      <c r="AW23" s="17">
        <f t="shared" si="4"/>
        <v>153.89999999999998</v>
      </c>
      <c r="AX23" s="17">
        <f t="shared" si="4"/>
        <v>157.3</v>
      </c>
      <c r="AY23" s="17">
        <f t="shared" si="4"/>
        <v>158.9</v>
      </c>
      <c r="AZ23" s="17">
        <f t="shared" si="4"/>
        <v>157.2</v>
      </c>
      <c r="BA23" s="17">
        <f t="shared" si="4"/>
        <v>155.9</v>
      </c>
      <c r="BB23" s="17">
        <f t="shared" si="4"/>
        <v>151.8</v>
      </c>
      <c r="BC23" s="17">
        <f t="shared" si="4"/>
        <v>154.99999999999997</v>
      </c>
      <c r="BD23" s="17">
        <f t="shared" si="4"/>
        <v>154.5</v>
      </c>
      <c r="BE23" s="17">
        <f t="shared" si="4"/>
        <v>154.39999999999998</v>
      </c>
      <c r="BF23" s="17">
        <f t="shared" si="4"/>
        <v>153.90000000000003</v>
      </c>
      <c r="BG23" s="17">
        <f t="shared" si="4"/>
        <v>154.7</v>
      </c>
      <c r="BH23" s="17">
        <f t="shared" si="4"/>
        <v>159.40000000000003</v>
      </c>
      <c r="BI23" s="17">
        <f t="shared" si="4"/>
        <v>158.5</v>
      </c>
      <c r="BJ23" s="17">
        <f t="shared" si="4"/>
        <v>161.6</v>
      </c>
      <c r="BK23" s="17">
        <f t="shared" si="4"/>
        <v>163.49999999999997</v>
      </c>
      <c r="BL23" s="17">
        <f t="shared" si="4"/>
        <v>83.19999999999999</v>
      </c>
      <c r="BM23" s="17">
        <f t="shared" si="4"/>
        <v>31.5</v>
      </c>
      <c r="BN23" s="17">
        <f aca="true" t="shared" si="5" ref="BN23:DE23">2*(BN22-0.5*BN24)</f>
        <v>40.199999999999996</v>
      </c>
      <c r="BO23" s="17">
        <f t="shared" si="5"/>
        <v>76.29999999999998</v>
      </c>
      <c r="BP23" s="17">
        <f t="shared" si="5"/>
        <v>108.10000000000001</v>
      </c>
      <c r="BQ23" s="17">
        <f t="shared" si="5"/>
        <v>117.3</v>
      </c>
      <c r="BR23" s="17">
        <f t="shared" si="5"/>
        <v>108.80000000000001</v>
      </c>
      <c r="BS23" s="17">
        <f t="shared" si="5"/>
        <v>98.30000000000001</v>
      </c>
      <c r="BT23" s="17">
        <f t="shared" si="5"/>
        <v>52.5</v>
      </c>
      <c r="BU23" s="17">
        <f t="shared" si="5"/>
        <v>57</v>
      </c>
      <c r="BV23" s="17">
        <f t="shared" si="5"/>
        <v>55.3</v>
      </c>
      <c r="BW23" s="17">
        <f t="shared" si="5"/>
        <v>57</v>
      </c>
      <c r="BX23" s="17">
        <f t="shared" si="5"/>
        <v>56.5</v>
      </c>
      <c r="BY23" s="17">
        <f t="shared" si="5"/>
        <v>54.2</v>
      </c>
      <c r="BZ23" s="17">
        <f t="shared" si="5"/>
        <v>67.39999999999999</v>
      </c>
      <c r="CA23" s="17">
        <f t="shared" si="5"/>
        <v>105.39999999999999</v>
      </c>
      <c r="CB23" s="17">
        <f t="shared" si="5"/>
        <v>131.79999999999998</v>
      </c>
      <c r="CC23" s="17">
        <f t="shared" si="5"/>
        <v>139.10000000000002</v>
      </c>
      <c r="CD23" s="17">
        <f t="shared" si="5"/>
        <v>134.5</v>
      </c>
      <c r="CE23" s="17">
        <f t="shared" si="5"/>
        <v>138.9</v>
      </c>
      <c r="CF23" s="17">
        <f t="shared" si="5"/>
        <v>136.79999999999998</v>
      </c>
      <c r="CG23" s="17">
        <f t="shared" si="5"/>
        <v>122.89999999999999</v>
      </c>
      <c r="CH23" s="17">
        <f t="shared" si="5"/>
        <v>121.4</v>
      </c>
      <c r="CI23" s="17">
        <f t="shared" si="5"/>
        <v>129.7</v>
      </c>
      <c r="CJ23" s="17">
        <f t="shared" si="5"/>
        <v>133.3</v>
      </c>
      <c r="CK23" s="17">
        <f t="shared" si="5"/>
        <v>150.9</v>
      </c>
      <c r="CL23" s="17">
        <f t="shared" si="5"/>
        <v>161.3</v>
      </c>
      <c r="CM23" s="17">
        <f t="shared" si="5"/>
        <v>159.6</v>
      </c>
      <c r="CN23" s="17">
        <f t="shared" si="5"/>
        <v>159.8</v>
      </c>
      <c r="CO23" s="17">
        <f t="shared" si="5"/>
        <v>160.89999999999998</v>
      </c>
      <c r="CP23" s="17">
        <f t="shared" si="5"/>
        <v>157.8</v>
      </c>
      <c r="CQ23" s="17">
        <f t="shared" si="5"/>
        <v>159.09999999999997</v>
      </c>
      <c r="CR23" s="17">
        <f t="shared" si="5"/>
        <v>157.6</v>
      </c>
      <c r="CS23" s="17">
        <f t="shared" si="5"/>
        <v>154.3</v>
      </c>
      <c r="CT23" s="17">
        <f t="shared" si="5"/>
        <v>152.79999999999998</v>
      </c>
      <c r="CU23" s="17">
        <f t="shared" si="5"/>
        <v>154.9</v>
      </c>
      <c r="CV23" s="17">
        <f t="shared" si="5"/>
        <v>152.7</v>
      </c>
      <c r="CW23" s="17">
        <f t="shared" si="5"/>
        <v>157.5</v>
      </c>
      <c r="CX23" s="17">
        <f t="shared" si="5"/>
        <v>160.99999999999997</v>
      </c>
      <c r="CY23" s="17">
        <f t="shared" si="5"/>
        <v>160.89999999999998</v>
      </c>
      <c r="CZ23" s="17">
        <f t="shared" si="5"/>
        <v>159</v>
      </c>
      <c r="DA23" s="17">
        <f t="shared" si="5"/>
        <v>157.29999999999998</v>
      </c>
      <c r="DB23" s="17">
        <f t="shared" si="5"/>
        <v>159.60000000000002</v>
      </c>
      <c r="DC23" s="17">
        <f t="shared" si="5"/>
        <v>157.60000000000002</v>
      </c>
      <c r="DD23" s="17">
        <f t="shared" si="5"/>
        <v>157.89999999999998</v>
      </c>
      <c r="DE23" s="17">
        <f t="shared" si="5"/>
        <v>157.9</v>
      </c>
      <c r="DF23" s="8"/>
      <c r="DG23" s="5" t="str">
        <f t="shared" si="0"/>
        <v>Accommodation (estimate)</v>
      </c>
      <c r="DH23" s="38">
        <f t="shared" si="2"/>
        <v>-80.73394495412843</v>
      </c>
      <c r="DI23" s="10">
        <f t="shared" si="1"/>
        <v>-3.4250764525993627</v>
      </c>
      <c r="DJ23" s="10"/>
    </row>
    <row r="24" spans="1:114" ht="12.75">
      <c r="A24" s="7" t="s">
        <v>59</v>
      </c>
      <c r="B24" s="30">
        <v>120.7</v>
      </c>
      <c r="C24" s="31">
        <v>121</v>
      </c>
      <c r="D24" s="30">
        <v>119.4</v>
      </c>
      <c r="E24" s="30">
        <v>120.7</v>
      </c>
      <c r="F24" s="30">
        <v>122.5</v>
      </c>
      <c r="G24" s="30">
        <v>120.1</v>
      </c>
      <c r="H24" s="30">
        <v>122.2</v>
      </c>
      <c r="I24" s="30">
        <v>123.1</v>
      </c>
      <c r="J24" s="30">
        <v>121.3</v>
      </c>
      <c r="K24" s="30">
        <v>123.5</v>
      </c>
      <c r="L24" s="31">
        <v>124</v>
      </c>
      <c r="M24" s="31">
        <v>126</v>
      </c>
      <c r="N24" s="30">
        <v>124.3</v>
      </c>
      <c r="O24" s="30">
        <v>125.2</v>
      </c>
      <c r="P24" s="30">
        <v>124.2</v>
      </c>
      <c r="Q24" s="30">
        <v>124.3</v>
      </c>
      <c r="R24" s="30">
        <v>125.8</v>
      </c>
      <c r="S24" s="30">
        <v>124.2</v>
      </c>
      <c r="T24" s="30">
        <v>127.4</v>
      </c>
      <c r="U24" s="30">
        <v>125.8</v>
      </c>
      <c r="V24" s="31">
        <v>128</v>
      </c>
      <c r="W24" s="30">
        <v>127.3</v>
      </c>
      <c r="X24" s="30">
        <v>126.8</v>
      </c>
      <c r="Y24" s="30">
        <v>131.4</v>
      </c>
      <c r="Z24" s="30">
        <v>129.1</v>
      </c>
      <c r="AA24" s="30">
        <v>130.6</v>
      </c>
      <c r="AB24" s="30">
        <v>131.8</v>
      </c>
      <c r="AC24" s="30">
        <v>131.7</v>
      </c>
      <c r="AD24" s="30">
        <v>130.4</v>
      </c>
      <c r="AE24" s="30">
        <v>131.1</v>
      </c>
      <c r="AF24" s="30">
        <v>131.8</v>
      </c>
      <c r="AG24" s="30">
        <v>130.9</v>
      </c>
      <c r="AH24" s="30">
        <v>131.5</v>
      </c>
      <c r="AI24" s="30">
        <v>131.8</v>
      </c>
      <c r="AJ24" s="30">
        <v>133.2</v>
      </c>
      <c r="AK24" s="30">
        <v>133.9</v>
      </c>
      <c r="AL24" s="31">
        <v>136</v>
      </c>
      <c r="AM24" s="30">
        <v>132.7</v>
      </c>
      <c r="AN24" s="30">
        <v>135.2</v>
      </c>
      <c r="AO24" s="30">
        <v>136.8</v>
      </c>
      <c r="AP24" s="30">
        <v>135.8</v>
      </c>
      <c r="AQ24" s="30">
        <v>135.5</v>
      </c>
      <c r="AR24" s="30">
        <v>134.5</v>
      </c>
      <c r="AS24" s="30">
        <v>135.1</v>
      </c>
      <c r="AT24" s="30">
        <v>135.6</v>
      </c>
      <c r="AU24" s="31">
        <v>136</v>
      </c>
      <c r="AV24" s="30">
        <v>137.9</v>
      </c>
      <c r="AW24" s="30">
        <v>138.3</v>
      </c>
      <c r="AX24" s="30">
        <v>137.7</v>
      </c>
      <c r="AY24" s="30">
        <v>140.9</v>
      </c>
      <c r="AZ24" s="30">
        <v>140.8</v>
      </c>
      <c r="BA24" s="30">
        <v>139.9</v>
      </c>
      <c r="BB24" s="31">
        <v>139</v>
      </c>
      <c r="BC24" s="30">
        <v>139.4</v>
      </c>
      <c r="BD24" s="30">
        <v>137.3</v>
      </c>
      <c r="BE24" s="31">
        <v>139</v>
      </c>
      <c r="BF24" s="30">
        <v>137.7</v>
      </c>
      <c r="BG24" s="30">
        <v>138.7</v>
      </c>
      <c r="BH24" s="30">
        <v>144.2</v>
      </c>
      <c r="BI24" s="30">
        <v>143.5</v>
      </c>
      <c r="BJ24" s="30">
        <v>144.4</v>
      </c>
      <c r="BK24" s="30">
        <v>142.9</v>
      </c>
      <c r="BL24" s="31">
        <v>80</v>
      </c>
      <c r="BM24" s="30">
        <v>40.3</v>
      </c>
      <c r="BN24" s="30">
        <v>54.6</v>
      </c>
      <c r="BO24" s="30">
        <v>91.9</v>
      </c>
      <c r="BP24" s="30">
        <v>111.7</v>
      </c>
      <c r="BQ24" s="30">
        <v>115.7</v>
      </c>
      <c r="BR24" s="31">
        <v>113</v>
      </c>
      <c r="BS24" s="30">
        <v>99.1</v>
      </c>
      <c r="BT24" s="30">
        <v>62.7</v>
      </c>
      <c r="BU24" s="30">
        <v>64.2</v>
      </c>
      <c r="BV24" s="30">
        <v>64.7</v>
      </c>
      <c r="BW24" s="30">
        <v>65.6</v>
      </c>
      <c r="BX24" s="30">
        <v>66.7</v>
      </c>
      <c r="BY24" s="30">
        <v>65.8</v>
      </c>
      <c r="BZ24" s="30">
        <v>81.8</v>
      </c>
      <c r="CA24" s="30">
        <v>111.8</v>
      </c>
      <c r="CB24" s="30">
        <v>126.6</v>
      </c>
      <c r="CC24" s="30">
        <v>127.5</v>
      </c>
      <c r="CD24" s="30">
        <v>126.5</v>
      </c>
      <c r="CE24" s="30">
        <v>128.9</v>
      </c>
      <c r="CF24" s="30">
        <v>122.4</v>
      </c>
      <c r="CG24" s="30">
        <v>111.7</v>
      </c>
      <c r="CH24" s="30">
        <v>114.6</v>
      </c>
      <c r="CI24" s="30">
        <v>126.3</v>
      </c>
      <c r="CJ24" s="30">
        <v>130.7</v>
      </c>
      <c r="CK24" s="30">
        <v>137.9</v>
      </c>
      <c r="CL24" s="30">
        <v>144.7</v>
      </c>
      <c r="CM24" s="30">
        <v>141.4</v>
      </c>
      <c r="CN24" s="30">
        <v>140.2</v>
      </c>
      <c r="CO24" s="30">
        <v>140.5</v>
      </c>
      <c r="CP24" s="31">
        <v>137</v>
      </c>
      <c r="CQ24" s="30">
        <v>138.3</v>
      </c>
      <c r="CR24" s="30">
        <v>137.6</v>
      </c>
      <c r="CS24" s="30">
        <v>135.7</v>
      </c>
      <c r="CT24" s="30">
        <v>138.6</v>
      </c>
      <c r="CU24" s="30">
        <v>139.9</v>
      </c>
      <c r="CV24" s="30">
        <v>137.5</v>
      </c>
      <c r="CW24" s="30">
        <v>138.3</v>
      </c>
      <c r="CX24" s="30">
        <v>142.4</v>
      </c>
      <c r="CY24" s="30">
        <v>141.5</v>
      </c>
      <c r="CZ24" s="31">
        <v>140</v>
      </c>
      <c r="DA24" s="30">
        <v>138.1</v>
      </c>
      <c r="DB24" s="30">
        <v>140.2</v>
      </c>
      <c r="DC24" s="30">
        <v>137.2</v>
      </c>
      <c r="DD24" s="30">
        <v>136.5</v>
      </c>
      <c r="DE24" s="30">
        <v>135.9</v>
      </c>
      <c r="DF24" s="8"/>
      <c r="DG24" s="5" t="str">
        <f t="shared" si="0"/>
        <v>Food &amp; beverage services</v>
      </c>
      <c r="DH24" s="38">
        <f t="shared" si="2"/>
        <v>-71.79846046186145</v>
      </c>
      <c r="DI24" s="10">
        <f t="shared" si="1"/>
        <v>-4.898530440867743</v>
      </c>
      <c r="DJ24" s="10"/>
    </row>
    <row r="25" spans="1:114" s="14" customFormat="1" ht="12.75">
      <c r="A25" s="13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5"/>
      <c r="N25" s="15"/>
      <c r="O25" s="15"/>
      <c r="P25" s="15"/>
      <c r="Q25" s="15"/>
      <c r="R25" s="16"/>
      <c r="S25" s="15"/>
      <c r="T25" s="15"/>
      <c r="U25" s="15"/>
      <c r="V25" s="16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5"/>
      <c r="AL25" s="15"/>
      <c r="AM25" s="15"/>
      <c r="AN25" s="15"/>
      <c r="AO25" s="15"/>
      <c r="AP25" s="15"/>
      <c r="AQ25" s="16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5"/>
      <c r="BU25" s="15"/>
      <c r="BV25" s="15"/>
      <c r="BW25" s="15"/>
      <c r="BX25" s="15"/>
      <c r="BY25" s="15"/>
      <c r="BZ25" s="15"/>
      <c r="CA25" s="16"/>
      <c r="CB25" s="15"/>
      <c r="CC25" s="15"/>
      <c r="CD25" s="15"/>
      <c r="CE25" s="15"/>
      <c r="CF25" s="15"/>
      <c r="CG25" s="15"/>
      <c r="CH25" s="16"/>
      <c r="CI25" s="15"/>
      <c r="CJ25" s="15"/>
      <c r="CK25" s="15"/>
      <c r="CL25" s="15"/>
      <c r="CM25" s="15"/>
      <c r="CN25" s="15"/>
      <c r="CO25" s="15"/>
      <c r="CP25" s="15"/>
      <c r="CQ25" s="15"/>
      <c r="DB25" s="8"/>
      <c r="DC25" s="8"/>
      <c r="DD25" s="8"/>
      <c r="DE25" s="8"/>
      <c r="DF25" s="8"/>
      <c r="DG25" s="5" t="s">
        <v>141</v>
      </c>
      <c r="DH25" s="12" t="s">
        <v>141</v>
      </c>
      <c r="DI25" s="10" t="s">
        <v>141</v>
      </c>
      <c r="DJ25" s="10"/>
    </row>
    <row r="26" spans="1:114" ht="12.75">
      <c r="A26" s="7" t="s">
        <v>128</v>
      </c>
      <c r="B26" s="32">
        <v>73.5</v>
      </c>
      <c r="C26" s="32">
        <v>73.1</v>
      </c>
      <c r="D26" s="32">
        <v>74.5</v>
      </c>
      <c r="E26" s="32">
        <v>74.8</v>
      </c>
      <c r="F26" s="32">
        <v>73.1</v>
      </c>
      <c r="G26" s="32">
        <v>75.5</v>
      </c>
      <c r="H26" s="32">
        <v>74.8</v>
      </c>
      <c r="I26" s="32">
        <v>75.9</v>
      </c>
      <c r="J26" s="32">
        <v>76.6</v>
      </c>
      <c r="K26" s="32">
        <v>75.1</v>
      </c>
      <c r="L26" s="32">
        <v>76.5</v>
      </c>
      <c r="M26" s="32">
        <v>76.8</v>
      </c>
      <c r="N26" s="33">
        <v>77</v>
      </c>
      <c r="O26" s="32">
        <v>78.8</v>
      </c>
      <c r="P26" s="33">
        <v>79</v>
      </c>
      <c r="Q26" s="32">
        <v>77.9</v>
      </c>
      <c r="R26" s="32">
        <v>78.6</v>
      </c>
      <c r="S26" s="33">
        <v>79</v>
      </c>
      <c r="T26" s="32">
        <v>78.9</v>
      </c>
      <c r="U26" s="32">
        <v>79.4</v>
      </c>
      <c r="V26" s="32">
        <v>79.2</v>
      </c>
      <c r="W26" s="32">
        <v>79.2</v>
      </c>
      <c r="X26" s="32">
        <v>80.1</v>
      </c>
      <c r="Y26" s="32">
        <v>79.9</v>
      </c>
      <c r="Z26" s="32">
        <v>78.6</v>
      </c>
      <c r="AA26" s="32">
        <v>79.4</v>
      </c>
      <c r="AB26" s="32">
        <v>80.3</v>
      </c>
      <c r="AC26" s="32">
        <v>79.6</v>
      </c>
      <c r="AD26" s="32">
        <v>80.2</v>
      </c>
      <c r="AE26" s="32">
        <v>80.9</v>
      </c>
      <c r="AF26" s="33">
        <v>81</v>
      </c>
      <c r="AG26" s="32">
        <v>81.6</v>
      </c>
      <c r="AH26" s="32">
        <v>80.9</v>
      </c>
      <c r="AI26" s="32">
        <v>81.1</v>
      </c>
      <c r="AJ26" s="32">
        <v>81.6</v>
      </c>
      <c r="AK26" s="32">
        <v>83.1</v>
      </c>
      <c r="AL26" s="32">
        <v>83.9</v>
      </c>
      <c r="AM26" s="33">
        <v>83</v>
      </c>
      <c r="AN26" s="32">
        <v>83.7</v>
      </c>
      <c r="AO26" s="32">
        <v>85.1</v>
      </c>
      <c r="AP26" s="32">
        <v>85.6</v>
      </c>
      <c r="AQ26" s="32">
        <v>85.3</v>
      </c>
      <c r="AR26" s="32">
        <v>86.9</v>
      </c>
      <c r="AS26" s="32">
        <v>86.4</v>
      </c>
      <c r="AT26" s="32">
        <v>87.4</v>
      </c>
      <c r="AU26" s="32">
        <v>88.7</v>
      </c>
      <c r="AV26" s="32">
        <v>87.7</v>
      </c>
      <c r="AW26" s="32">
        <v>87.2</v>
      </c>
      <c r="AX26" s="32">
        <v>88.5</v>
      </c>
      <c r="AY26" s="33">
        <v>87</v>
      </c>
      <c r="AZ26" s="32">
        <v>88.6</v>
      </c>
      <c r="BA26" s="32">
        <v>90.4</v>
      </c>
      <c r="BB26" s="32">
        <v>90.5</v>
      </c>
      <c r="BC26" s="32">
        <v>90.3</v>
      </c>
      <c r="BD26" s="32">
        <v>90.5</v>
      </c>
      <c r="BE26" s="32">
        <v>91.6</v>
      </c>
      <c r="BF26" s="32">
        <v>91.8</v>
      </c>
      <c r="BG26" s="32">
        <v>91.9</v>
      </c>
      <c r="BH26" s="32">
        <v>91.3</v>
      </c>
      <c r="BI26" s="32">
        <v>92.5</v>
      </c>
      <c r="BJ26" s="32">
        <v>93.3</v>
      </c>
      <c r="BK26" s="32">
        <v>91.3</v>
      </c>
      <c r="BL26" s="32">
        <v>90.7</v>
      </c>
      <c r="BM26" s="32">
        <v>87.8</v>
      </c>
      <c r="BN26" s="32">
        <v>87.6</v>
      </c>
      <c r="BO26" s="32">
        <v>90.1</v>
      </c>
      <c r="BP26" s="32">
        <v>91.6</v>
      </c>
      <c r="BQ26" s="32">
        <v>91.2</v>
      </c>
      <c r="BR26" s="32">
        <v>91.1</v>
      </c>
      <c r="BS26" s="32">
        <v>94.2</v>
      </c>
      <c r="BT26" s="32">
        <v>94.5</v>
      </c>
      <c r="BU26" s="32">
        <v>94.2</v>
      </c>
      <c r="BV26" s="32">
        <v>95.7</v>
      </c>
      <c r="BW26" s="32">
        <v>96.7</v>
      </c>
      <c r="BX26" s="32">
        <v>98.8</v>
      </c>
      <c r="BY26" s="32">
        <v>97.7</v>
      </c>
      <c r="BZ26" s="33">
        <v>99</v>
      </c>
      <c r="CA26" s="32">
        <v>99.9</v>
      </c>
      <c r="CB26" s="32">
        <v>100.5</v>
      </c>
      <c r="CC26" s="32">
        <v>101.1</v>
      </c>
      <c r="CD26" s="33">
        <v>101</v>
      </c>
      <c r="CE26" s="32">
        <v>102.3</v>
      </c>
      <c r="CF26" s="32">
        <v>103.2</v>
      </c>
      <c r="CG26" s="33">
        <v>104</v>
      </c>
      <c r="CH26" s="32">
        <v>104.2</v>
      </c>
      <c r="CI26" s="33">
        <v>108</v>
      </c>
      <c r="CJ26" s="32">
        <v>106.6</v>
      </c>
      <c r="CK26" s="32">
        <v>107.5</v>
      </c>
      <c r="CL26" s="32">
        <v>107.8</v>
      </c>
      <c r="CM26" s="32">
        <v>108.8</v>
      </c>
      <c r="CN26" s="32">
        <v>110.2</v>
      </c>
      <c r="CO26" s="32">
        <v>111.2</v>
      </c>
      <c r="CP26" s="32">
        <v>112.2</v>
      </c>
      <c r="CQ26" s="32">
        <v>111.4</v>
      </c>
      <c r="CR26" s="32">
        <v>111.5</v>
      </c>
      <c r="CS26" s="32">
        <v>111.9</v>
      </c>
      <c r="CT26" s="32">
        <v>111.4</v>
      </c>
      <c r="CU26" s="32">
        <v>112.8</v>
      </c>
      <c r="CV26" s="33">
        <v>114</v>
      </c>
      <c r="CW26" s="32">
        <v>114.3</v>
      </c>
      <c r="CX26" s="32">
        <v>115.2</v>
      </c>
      <c r="CY26" s="32">
        <v>116.2</v>
      </c>
      <c r="CZ26" s="32">
        <v>116.8</v>
      </c>
      <c r="DA26" s="32">
        <v>117.4</v>
      </c>
      <c r="DB26" s="32">
        <v>117.1</v>
      </c>
      <c r="DC26" s="33">
        <v>117</v>
      </c>
      <c r="DD26" s="33">
        <v>117</v>
      </c>
      <c r="DE26" s="32">
        <v>118.8</v>
      </c>
      <c r="DF26" s="8"/>
      <c r="DG26" s="5" t="str">
        <f aca="true" t="shared" si="6" ref="DG26:DG32">A26</f>
        <v>Information &amp; communication</v>
      </c>
      <c r="DH26" s="12">
        <f t="shared" si="2"/>
        <v>-3.833515881708653</v>
      </c>
      <c r="DI26" s="10">
        <f t="shared" si="1"/>
        <v>30.12048192771084</v>
      </c>
      <c r="DJ26" s="10"/>
    </row>
    <row r="27" spans="1:114" ht="12.75">
      <c r="A27" s="7" t="s">
        <v>121</v>
      </c>
      <c r="B27" s="30">
        <v>74.5</v>
      </c>
      <c r="C27" s="30">
        <v>75.4</v>
      </c>
      <c r="D27" s="30">
        <v>75.2</v>
      </c>
      <c r="E27" s="30">
        <v>74.9</v>
      </c>
      <c r="F27" s="31">
        <v>71</v>
      </c>
      <c r="G27" s="30">
        <v>70.2</v>
      </c>
      <c r="H27" s="30">
        <v>74.9</v>
      </c>
      <c r="I27" s="31">
        <v>78</v>
      </c>
      <c r="J27" s="30">
        <v>75.8</v>
      </c>
      <c r="K27" s="30">
        <v>75.3</v>
      </c>
      <c r="L27" s="31">
        <v>77</v>
      </c>
      <c r="M27" s="30">
        <v>69.7</v>
      </c>
      <c r="N27" s="30">
        <v>73.4</v>
      </c>
      <c r="O27" s="30">
        <v>74.8</v>
      </c>
      <c r="P27" s="30">
        <v>76.5</v>
      </c>
      <c r="Q27" s="30">
        <v>75.3</v>
      </c>
      <c r="R27" s="30">
        <v>75.2</v>
      </c>
      <c r="S27" s="30">
        <v>75.1</v>
      </c>
      <c r="T27" s="30">
        <v>75.4</v>
      </c>
      <c r="U27" s="31">
        <v>76</v>
      </c>
      <c r="V27" s="30">
        <v>75.9</v>
      </c>
      <c r="W27" s="30">
        <v>75.3</v>
      </c>
      <c r="X27" s="30">
        <v>75.7</v>
      </c>
      <c r="Y27" s="30">
        <v>79.7</v>
      </c>
      <c r="Z27" s="30">
        <v>75.3</v>
      </c>
      <c r="AA27" s="30">
        <v>76.7</v>
      </c>
      <c r="AB27" s="30">
        <v>78.7</v>
      </c>
      <c r="AC27" s="30">
        <v>76.4</v>
      </c>
      <c r="AD27" s="30">
        <v>77.1</v>
      </c>
      <c r="AE27" s="30">
        <v>76.1</v>
      </c>
      <c r="AF27" s="30">
        <v>75.6</v>
      </c>
      <c r="AG27" s="30">
        <v>75.3</v>
      </c>
      <c r="AH27" s="30">
        <v>76.2</v>
      </c>
      <c r="AI27" s="30">
        <v>75.8</v>
      </c>
      <c r="AJ27" s="30">
        <v>78.3</v>
      </c>
      <c r="AK27" s="31">
        <v>77</v>
      </c>
      <c r="AL27" s="30">
        <v>78.7</v>
      </c>
      <c r="AM27" s="30">
        <v>77.2</v>
      </c>
      <c r="AN27" s="30">
        <v>74.3</v>
      </c>
      <c r="AO27" s="30">
        <v>80.3</v>
      </c>
      <c r="AP27" s="30">
        <v>81.6</v>
      </c>
      <c r="AQ27" s="30">
        <v>80.5</v>
      </c>
      <c r="AR27" s="30">
        <v>80.7</v>
      </c>
      <c r="AS27" s="30">
        <v>80.7</v>
      </c>
      <c r="AT27" s="31">
        <v>87</v>
      </c>
      <c r="AU27" s="30">
        <v>90.1</v>
      </c>
      <c r="AV27" s="30">
        <v>88.4</v>
      </c>
      <c r="AW27" s="30">
        <v>83.5</v>
      </c>
      <c r="AX27" s="30">
        <v>89.1</v>
      </c>
      <c r="AY27" s="30">
        <v>89.1</v>
      </c>
      <c r="AZ27" s="30">
        <v>84.3</v>
      </c>
      <c r="BA27" s="30">
        <v>91.9</v>
      </c>
      <c r="BB27" s="30">
        <v>91.8</v>
      </c>
      <c r="BC27" s="30">
        <v>89.3</v>
      </c>
      <c r="BD27" s="30">
        <v>91.3</v>
      </c>
      <c r="BE27" s="30">
        <v>92.1</v>
      </c>
      <c r="BF27" s="30">
        <v>90.5</v>
      </c>
      <c r="BG27" s="30">
        <v>89.5</v>
      </c>
      <c r="BH27" s="30">
        <v>87.9</v>
      </c>
      <c r="BI27" s="30">
        <v>91.3</v>
      </c>
      <c r="BJ27" s="30">
        <v>93.1</v>
      </c>
      <c r="BK27" s="30">
        <v>89.2</v>
      </c>
      <c r="BL27" s="30">
        <v>91.1</v>
      </c>
      <c r="BM27" s="30">
        <v>85.8</v>
      </c>
      <c r="BN27" s="30">
        <v>86.3</v>
      </c>
      <c r="BO27" s="30">
        <v>92.9</v>
      </c>
      <c r="BP27" s="30">
        <v>90.2</v>
      </c>
      <c r="BQ27" s="30">
        <v>88.7</v>
      </c>
      <c r="BR27" s="30">
        <v>90.7</v>
      </c>
      <c r="BS27" s="30">
        <v>92.5</v>
      </c>
      <c r="BT27" s="30">
        <v>93.1</v>
      </c>
      <c r="BU27" s="31">
        <v>97</v>
      </c>
      <c r="BV27" s="30">
        <v>91.1</v>
      </c>
      <c r="BW27" s="30">
        <v>94.8</v>
      </c>
      <c r="BX27" s="30">
        <v>98.5</v>
      </c>
      <c r="BY27" s="30">
        <v>96.5</v>
      </c>
      <c r="BZ27" s="31">
        <v>98</v>
      </c>
      <c r="CA27" s="31">
        <v>101</v>
      </c>
      <c r="CB27" s="31">
        <v>99</v>
      </c>
      <c r="CC27" s="30">
        <v>102.1</v>
      </c>
      <c r="CD27" s="30">
        <v>102.8</v>
      </c>
      <c r="CE27" s="30">
        <v>103.3</v>
      </c>
      <c r="CF27" s="30">
        <v>105.3</v>
      </c>
      <c r="CG27" s="30">
        <v>107.6</v>
      </c>
      <c r="CH27" s="30">
        <v>99.2</v>
      </c>
      <c r="CI27" s="30">
        <v>109.8</v>
      </c>
      <c r="CJ27" s="30">
        <v>109.8</v>
      </c>
      <c r="CK27" s="30">
        <v>105.3</v>
      </c>
      <c r="CL27" s="30">
        <v>106.4</v>
      </c>
      <c r="CM27" s="30">
        <v>109.2</v>
      </c>
      <c r="CN27" s="30">
        <v>110.2</v>
      </c>
      <c r="CO27" s="30">
        <v>111.2</v>
      </c>
      <c r="CP27" s="30">
        <v>109.6</v>
      </c>
      <c r="CQ27" s="30">
        <v>108.5</v>
      </c>
      <c r="CR27" s="30">
        <v>110.5</v>
      </c>
      <c r="CS27" s="30">
        <v>110.5</v>
      </c>
      <c r="CT27" s="30">
        <v>112.8</v>
      </c>
      <c r="CU27" s="30">
        <v>114.6</v>
      </c>
      <c r="CV27" s="30">
        <v>117.1</v>
      </c>
      <c r="CW27" s="30">
        <v>116.9</v>
      </c>
      <c r="CX27" s="30">
        <v>119.9</v>
      </c>
      <c r="CY27" s="30">
        <v>120.6</v>
      </c>
      <c r="CZ27" s="30">
        <v>120.7</v>
      </c>
      <c r="DA27" s="30">
        <v>123.4</v>
      </c>
      <c r="DB27" s="30">
        <v>126.1</v>
      </c>
      <c r="DC27" s="31">
        <v>129</v>
      </c>
      <c r="DD27" s="31">
        <v>118</v>
      </c>
      <c r="DE27" s="30">
        <v>127.4</v>
      </c>
      <c r="DF27" s="8"/>
      <c r="DG27" s="5" t="str">
        <f t="shared" si="6"/>
        <v>Publishing activities</v>
      </c>
      <c r="DH27" s="12">
        <f t="shared" si="2"/>
        <v>-3.8116591928251182</v>
      </c>
      <c r="DI27" s="10">
        <f t="shared" si="1"/>
        <v>42.82511210762332</v>
      </c>
      <c r="DJ27" s="10"/>
    </row>
    <row r="28" spans="1:114" ht="12.75">
      <c r="A28" s="7" t="s">
        <v>129</v>
      </c>
      <c r="B28" s="32">
        <v>135.5</v>
      </c>
      <c r="C28" s="32">
        <v>156.5</v>
      </c>
      <c r="D28" s="32">
        <v>129.8</v>
      </c>
      <c r="E28" s="32">
        <v>127.5</v>
      </c>
      <c r="F28" s="32">
        <v>132.6</v>
      </c>
      <c r="G28" s="33">
        <v>132</v>
      </c>
      <c r="H28" s="32">
        <v>131.5</v>
      </c>
      <c r="I28" s="32">
        <v>123.4</v>
      </c>
      <c r="J28" s="32">
        <v>122.4</v>
      </c>
      <c r="K28" s="33">
        <v>120</v>
      </c>
      <c r="L28" s="32">
        <v>113.9</v>
      </c>
      <c r="M28" s="33">
        <v>113</v>
      </c>
      <c r="N28" s="32">
        <v>110.3</v>
      </c>
      <c r="O28" s="32">
        <v>111.7</v>
      </c>
      <c r="P28" s="32">
        <v>116.5</v>
      </c>
      <c r="Q28" s="33">
        <v>108</v>
      </c>
      <c r="R28" s="32">
        <v>121.7</v>
      </c>
      <c r="S28" s="32">
        <v>110.8</v>
      </c>
      <c r="T28" s="32">
        <v>107.8</v>
      </c>
      <c r="U28" s="32">
        <v>116.3</v>
      </c>
      <c r="V28" s="32">
        <v>110.8</v>
      </c>
      <c r="W28" s="32">
        <v>106.1</v>
      </c>
      <c r="X28" s="32">
        <v>112.8</v>
      </c>
      <c r="Y28" s="32">
        <v>114.1</v>
      </c>
      <c r="Z28" s="32">
        <v>107.6</v>
      </c>
      <c r="AA28" s="32">
        <v>110.5</v>
      </c>
      <c r="AB28" s="32">
        <v>110.9</v>
      </c>
      <c r="AC28" s="33">
        <v>110</v>
      </c>
      <c r="AD28" s="33">
        <v>107</v>
      </c>
      <c r="AE28" s="32">
        <v>110.3</v>
      </c>
      <c r="AF28" s="32">
        <v>109.6</v>
      </c>
      <c r="AG28" s="32">
        <v>105.9</v>
      </c>
      <c r="AH28" s="32">
        <v>104.6</v>
      </c>
      <c r="AI28" s="33">
        <v>108</v>
      </c>
      <c r="AJ28" s="32">
        <v>108.1</v>
      </c>
      <c r="AK28" s="32">
        <v>113.5</v>
      </c>
      <c r="AL28" s="32">
        <v>112.2</v>
      </c>
      <c r="AM28" s="33">
        <v>113</v>
      </c>
      <c r="AN28" s="32">
        <v>111.9</v>
      </c>
      <c r="AO28" s="32">
        <v>111.1</v>
      </c>
      <c r="AP28" s="32">
        <v>116.5</v>
      </c>
      <c r="AQ28" s="32">
        <v>114.4</v>
      </c>
      <c r="AR28" s="32">
        <v>112.2</v>
      </c>
      <c r="AS28" s="32">
        <v>115.8</v>
      </c>
      <c r="AT28" s="32">
        <v>113.2</v>
      </c>
      <c r="AU28" s="32">
        <v>116.4</v>
      </c>
      <c r="AV28" s="32">
        <v>115.1</v>
      </c>
      <c r="AW28" s="32">
        <v>111.6</v>
      </c>
      <c r="AX28" s="32">
        <v>108.3</v>
      </c>
      <c r="AY28" s="32">
        <v>111.4</v>
      </c>
      <c r="AZ28" s="32">
        <v>111.5</v>
      </c>
      <c r="BA28" s="32">
        <v>110.6</v>
      </c>
      <c r="BB28" s="32">
        <v>111.9</v>
      </c>
      <c r="BC28" s="32">
        <v>110.8</v>
      </c>
      <c r="BD28" s="32">
        <v>112.1</v>
      </c>
      <c r="BE28" s="32">
        <v>114.6</v>
      </c>
      <c r="BF28" s="32">
        <v>129.7</v>
      </c>
      <c r="BG28" s="32">
        <v>111.1</v>
      </c>
      <c r="BH28" s="32">
        <v>108.5</v>
      </c>
      <c r="BI28" s="32">
        <v>111.3</v>
      </c>
      <c r="BJ28" s="32">
        <v>107.7</v>
      </c>
      <c r="BK28" s="32">
        <v>108.6</v>
      </c>
      <c r="BL28" s="32">
        <v>99.3</v>
      </c>
      <c r="BM28" s="32">
        <v>80.4</v>
      </c>
      <c r="BN28" s="32">
        <v>73.9</v>
      </c>
      <c r="BO28" s="32">
        <v>81.1</v>
      </c>
      <c r="BP28" s="32">
        <v>87.2</v>
      </c>
      <c r="BQ28" s="32">
        <v>88.4</v>
      </c>
      <c r="BR28" s="32">
        <v>96.2</v>
      </c>
      <c r="BS28" s="32">
        <v>96.8</v>
      </c>
      <c r="BT28" s="32">
        <v>93.6</v>
      </c>
      <c r="BU28" s="32">
        <v>95.9</v>
      </c>
      <c r="BV28" s="32">
        <v>93.2</v>
      </c>
      <c r="BW28" s="32">
        <v>90.8</v>
      </c>
      <c r="BX28" s="32">
        <v>92.3</v>
      </c>
      <c r="BY28" s="32">
        <v>91.3</v>
      </c>
      <c r="BZ28" s="32">
        <v>92.9</v>
      </c>
      <c r="CA28" s="32">
        <v>98.2</v>
      </c>
      <c r="CB28" s="32">
        <v>106.2</v>
      </c>
      <c r="CC28" s="32">
        <v>106.3</v>
      </c>
      <c r="CD28" s="32">
        <v>105.8</v>
      </c>
      <c r="CE28" s="32">
        <v>106.2</v>
      </c>
      <c r="CF28" s="32">
        <v>110.8</v>
      </c>
      <c r="CG28" s="32">
        <v>106.2</v>
      </c>
      <c r="CH28" s="32">
        <v>110.3</v>
      </c>
      <c r="CI28" s="32">
        <v>112.1</v>
      </c>
      <c r="CJ28" s="32">
        <v>113.5</v>
      </c>
      <c r="CK28" s="32">
        <v>118.4</v>
      </c>
      <c r="CL28" s="32">
        <v>115.7</v>
      </c>
      <c r="CM28" s="32">
        <v>118.5</v>
      </c>
      <c r="CN28" s="32">
        <v>117.4</v>
      </c>
      <c r="CO28" s="32">
        <v>123.9</v>
      </c>
      <c r="CP28" s="32">
        <v>114.7</v>
      </c>
      <c r="CQ28" s="32">
        <v>118.3</v>
      </c>
      <c r="CR28" s="32">
        <v>116.6</v>
      </c>
      <c r="CS28" s="32">
        <v>117.7</v>
      </c>
      <c r="CT28" s="32">
        <v>124.2</v>
      </c>
      <c r="CU28" s="32">
        <v>119.1</v>
      </c>
      <c r="CV28" s="33">
        <v>123</v>
      </c>
      <c r="CW28" s="33">
        <v>122</v>
      </c>
      <c r="CX28" s="32">
        <v>123.1</v>
      </c>
      <c r="CY28" s="32">
        <v>122.5</v>
      </c>
      <c r="CZ28" s="32">
        <v>118.9</v>
      </c>
      <c r="DA28" s="32">
        <v>126.4</v>
      </c>
      <c r="DB28" s="32">
        <v>115.5</v>
      </c>
      <c r="DC28" s="32">
        <v>113.8</v>
      </c>
      <c r="DD28" s="32">
        <v>114.4</v>
      </c>
      <c r="DE28" s="32">
        <v>124.3</v>
      </c>
      <c r="DF28" s="8"/>
      <c r="DG28" s="5" t="str">
        <f t="shared" si="6"/>
        <v>Motion pictures, video &amp; TV production, sound recording, music publishing</v>
      </c>
      <c r="DH28" s="12">
        <f t="shared" si="2"/>
        <v>-25.96685082872927</v>
      </c>
      <c r="DI28" s="10">
        <f t="shared" si="1"/>
        <v>14.456721915285463</v>
      </c>
      <c r="DJ28" s="10"/>
    </row>
    <row r="29" spans="1:114" ht="12.75">
      <c r="A29" s="7" t="s">
        <v>122</v>
      </c>
      <c r="B29" s="30">
        <v>99.6</v>
      </c>
      <c r="C29" s="31">
        <v>91</v>
      </c>
      <c r="D29" s="30">
        <v>101.9</v>
      </c>
      <c r="E29" s="30">
        <v>95.5</v>
      </c>
      <c r="F29" s="31">
        <v>99</v>
      </c>
      <c r="G29" s="30">
        <v>99.6</v>
      </c>
      <c r="H29" s="30">
        <v>96.4</v>
      </c>
      <c r="I29" s="30">
        <v>101.1</v>
      </c>
      <c r="J29" s="30">
        <v>97.6</v>
      </c>
      <c r="K29" s="30">
        <v>96.6</v>
      </c>
      <c r="L29" s="30">
        <v>97.1</v>
      </c>
      <c r="M29" s="30">
        <v>93.8</v>
      </c>
      <c r="N29" s="30">
        <v>98.2</v>
      </c>
      <c r="O29" s="30">
        <v>95.4</v>
      </c>
      <c r="P29" s="30">
        <v>106.3</v>
      </c>
      <c r="Q29" s="30">
        <v>98.7</v>
      </c>
      <c r="R29" s="30">
        <v>96.3</v>
      </c>
      <c r="S29" s="30">
        <v>98.8</v>
      </c>
      <c r="T29" s="30">
        <v>98.4</v>
      </c>
      <c r="U29" s="30">
        <v>96.8</v>
      </c>
      <c r="V29" s="30">
        <v>99.6</v>
      </c>
      <c r="W29" s="30">
        <v>99.2</v>
      </c>
      <c r="X29" s="30">
        <v>97.3</v>
      </c>
      <c r="Y29" s="30">
        <v>100.6</v>
      </c>
      <c r="Z29" s="30">
        <v>101.3</v>
      </c>
      <c r="AA29" s="30">
        <v>100.6</v>
      </c>
      <c r="AB29" s="30">
        <v>102.8</v>
      </c>
      <c r="AC29" s="30">
        <v>102.4</v>
      </c>
      <c r="AD29" s="30">
        <v>100.5</v>
      </c>
      <c r="AE29" s="30">
        <v>98.8</v>
      </c>
      <c r="AF29" s="30">
        <v>102.6</v>
      </c>
      <c r="AG29" s="30">
        <v>103.4</v>
      </c>
      <c r="AH29" s="30">
        <v>97.9</v>
      </c>
      <c r="AI29" s="30">
        <v>98.5</v>
      </c>
      <c r="AJ29" s="31">
        <v>101</v>
      </c>
      <c r="AK29" s="30">
        <v>103.8</v>
      </c>
      <c r="AL29" s="31">
        <v>103</v>
      </c>
      <c r="AM29" s="30">
        <v>107.4</v>
      </c>
      <c r="AN29" s="30">
        <v>101.1</v>
      </c>
      <c r="AO29" s="30">
        <v>104.5</v>
      </c>
      <c r="AP29" s="30">
        <v>106.2</v>
      </c>
      <c r="AQ29" s="30">
        <v>102.5</v>
      </c>
      <c r="AR29" s="30">
        <v>103.3</v>
      </c>
      <c r="AS29" s="30">
        <v>97.6</v>
      </c>
      <c r="AT29" s="30">
        <v>103.9</v>
      </c>
      <c r="AU29" s="30">
        <v>104.6</v>
      </c>
      <c r="AV29" s="30">
        <v>102.5</v>
      </c>
      <c r="AW29" s="30">
        <v>103.1</v>
      </c>
      <c r="AX29" s="31">
        <v>100</v>
      </c>
      <c r="AY29" s="30">
        <v>104.3</v>
      </c>
      <c r="AZ29" s="30">
        <v>102.7</v>
      </c>
      <c r="BA29" s="30">
        <v>103.7</v>
      </c>
      <c r="BB29" s="30">
        <v>103.3</v>
      </c>
      <c r="BC29" s="30">
        <v>100.5</v>
      </c>
      <c r="BD29" s="30">
        <v>98.9</v>
      </c>
      <c r="BE29" s="30">
        <v>96.1</v>
      </c>
      <c r="BF29" s="30">
        <v>99.7</v>
      </c>
      <c r="BG29" s="30">
        <v>102.9</v>
      </c>
      <c r="BH29" s="30">
        <v>100.4</v>
      </c>
      <c r="BI29" s="30">
        <v>101.3</v>
      </c>
      <c r="BJ29" s="30">
        <v>100.9</v>
      </c>
      <c r="BK29" s="30">
        <v>99.6</v>
      </c>
      <c r="BL29" s="30">
        <v>99.1</v>
      </c>
      <c r="BM29" s="30">
        <v>91.4</v>
      </c>
      <c r="BN29" s="30">
        <v>93.3</v>
      </c>
      <c r="BO29" s="31">
        <v>90</v>
      </c>
      <c r="BP29" s="30">
        <v>91.5</v>
      </c>
      <c r="BQ29" s="31">
        <v>98</v>
      </c>
      <c r="BR29" s="30">
        <v>95.9</v>
      </c>
      <c r="BS29" s="30">
        <v>105.3</v>
      </c>
      <c r="BT29" s="31">
        <v>109</v>
      </c>
      <c r="BU29" s="30">
        <v>106.6</v>
      </c>
      <c r="BV29" s="30">
        <v>98.5</v>
      </c>
      <c r="BW29" s="30">
        <v>98.1</v>
      </c>
      <c r="BX29" s="31">
        <v>98</v>
      </c>
      <c r="BY29" s="30">
        <v>101.2</v>
      </c>
      <c r="BZ29" s="30">
        <v>102.7</v>
      </c>
      <c r="CA29" s="31">
        <v>103</v>
      </c>
      <c r="CB29" s="30">
        <v>103.1</v>
      </c>
      <c r="CC29" s="30">
        <v>104.5</v>
      </c>
      <c r="CD29" s="30">
        <v>100.6</v>
      </c>
      <c r="CE29" s="31">
        <v>98</v>
      </c>
      <c r="CF29" s="30">
        <v>98.1</v>
      </c>
      <c r="CG29" s="30">
        <v>94.4</v>
      </c>
      <c r="CH29" s="30">
        <v>99.5</v>
      </c>
      <c r="CI29" s="30">
        <v>96.3</v>
      </c>
      <c r="CJ29" s="30">
        <v>99.2</v>
      </c>
      <c r="CK29" s="30">
        <v>98.2</v>
      </c>
      <c r="CL29" s="30">
        <v>93.8</v>
      </c>
      <c r="CM29" s="30">
        <v>94.2</v>
      </c>
      <c r="CN29" s="30">
        <v>94.5</v>
      </c>
      <c r="CO29" s="30">
        <v>99.2</v>
      </c>
      <c r="CP29" s="30">
        <v>93.1</v>
      </c>
      <c r="CQ29" s="30">
        <v>89.9</v>
      </c>
      <c r="CR29" s="30">
        <v>88.9</v>
      </c>
      <c r="CS29" s="30">
        <v>93.3</v>
      </c>
      <c r="CT29" s="30">
        <v>92.3</v>
      </c>
      <c r="CU29" s="30">
        <v>97.1</v>
      </c>
      <c r="CV29" s="30">
        <v>94.6</v>
      </c>
      <c r="CW29" s="30">
        <v>118.5</v>
      </c>
      <c r="CX29" s="30">
        <v>93.7</v>
      </c>
      <c r="CY29" s="31">
        <v>93</v>
      </c>
      <c r="CZ29" s="30">
        <v>91.3</v>
      </c>
      <c r="DA29" s="30">
        <v>94.3</v>
      </c>
      <c r="DB29" s="30">
        <v>95.8</v>
      </c>
      <c r="DC29" s="30">
        <v>92.6</v>
      </c>
      <c r="DD29" s="30">
        <v>93.7</v>
      </c>
      <c r="DE29" s="30">
        <v>89.4</v>
      </c>
      <c r="DF29" s="8"/>
      <c r="DG29" s="5" t="str">
        <f t="shared" si="6"/>
        <v>Programming and broadcasting activities</v>
      </c>
      <c r="DH29" s="12">
        <f t="shared" si="2"/>
        <v>-8.23293172690762</v>
      </c>
      <c r="DI29" s="10">
        <f t="shared" si="1"/>
        <v>-10.24096385542168</v>
      </c>
      <c r="DJ29" s="10"/>
    </row>
    <row r="30" spans="1:114" ht="12.75">
      <c r="A30" s="7" t="s">
        <v>52</v>
      </c>
      <c r="B30" s="32">
        <v>91.7</v>
      </c>
      <c r="C30" s="32">
        <v>91.7</v>
      </c>
      <c r="D30" s="32">
        <v>92.5</v>
      </c>
      <c r="E30" s="32">
        <v>94.5</v>
      </c>
      <c r="F30" s="32">
        <v>93.3</v>
      </c>
      <c r="G30" s="32">
        <v>92.8</v>
      </c>
      <c r="H30" s="32">
        <v>93.1</v>
      </c>
      <c r="I30" s="32">
        <v>95.6</v>
      </c>
      <c r="J30" s="32">
        <v>95.8</v>
      </c>
      <c r="K30" s="32">
        <v>94.7</v>
      </c>
      <c r="L30" s="32">
        <v>95.9</v>
      </c>
      <c r="M30" s="32">
        <v>98.6</v>
      </c>
      <c r="N30" s="32">
        <v>97.9</v>
      </c>
      <c r="O30" s="32">
        <v>99.1</v>
      </c>
      <c r="P30" s="32">
        <v>97.8</v>
      </c>
      <c r="Q30" s="32">
        <v>98.7</v>
      </c>
      <c r="R30" s="32">
        <v>99.9</v>
      </c>
      <c r="S30" s="32">
        <v>98.9</v>
      </c>
      <c r="T30" s="32">
        <v>97.7</v>
      </c>
      <c r="U30" s="32">
        <v>98.4</v>
      </c>
      <c r="V30" s="32">
        <v>100.4</v>
      </c>
      <c r="W30" s="32">
        <v>97.3</v>
      </c>
      <c r="X30" s="32">
        <v>98.2</v>
      </c>
      <c r="Y30" s="32">
        <v>97.7</v>
      </c>
      <c r="Z30" s="32">
        <v>91.5</v>
      </c>
      <c r="AA30" s="32">
        <v>92.1</v>
      </c>
      <c r="AB30" s="32">
        <v>91.1</v>
      </c>
      <c r="AC30" s="32">
        <v>92.1</v>
      </c>
      <c r="AD30" s="32">
        <v>91.9</v>
      </c>
      <c r="AE30" s="32">
        <v>92.5</v>
      </c>
      <c r="AF30" s="32">
        <v>90.3</v>
      </c>
      <c r="AG30" s="32">
        <v>95.2</v>
      </c>
      <c r="AH30" s="33">
        <v>92</v>
      </c>
      <c r="AI30" s="32">
        <v>92.4</v>
      </c>
      <c r="AJ30" s="32">
        <v>91.5</v>
      </c>
      <c r="AK30" s="32">
        <v>92.3</v>
      </c>
      <c r="AL30" s="32">
        <v>94.4</v>
      </c>
      <c r="AM30" s="32">
        <v>92.9</v>
      </c>
      <c r="AN30" s="32">
        <v>94.8</v>
      </c>
      <c r="AO30" s="32">
        <v>94.9</v>
      </c>
      <c r="AP30" s="32">
        <v>95.1</v>
      </c>
      <c r="AQ30" s="32">
        <v>95.4</v>
      </c>
      <c r="AR30" s="32">
        <v>95.9</v>
      </c>
      <c r="AS30" s="32">
        <v>94.7</v>
      </c>
      <c r="AT30" s="32">
        <v>95.2</v>
      </c>
      <c r="AU30" s="32">
        <v>97.3</v>
      </c>
      <c r="AV30" s="32">
        <v>94.1</v>
      </c>
      <c r="AW30" s="32">
        <v>93.4</v>
      </c>
      <c r="AX30" s="32">
        <v>93.7</v>
      </c>
      <c r="AY30" s="32">
        <v>91.8</v>
      </c>
      <c r="AZ30" s="32">
        <v>94.3</v>
      </c>
      <c r="BA30" s="32">
        <v>93.8</v>
      </c>
      <c r="BB30" s="32">
        <v>94.5</v>
      </c>
      <c r="BC30" s="32">
        <v>95.1</v>
      </c>
      <c r="BD30" s="32">
        <v>93.7</v>
      </c>
      <c r="BE30" s="32">
        <v>95.1</v>
      </c>
      <c r="BF30" s="32">
        <v>94.7</v>
      </c>
      <c r="BG30" s="33">
        <v>95</v>
      </c>
      <c r="BH30" s="32">
        <v>95.4</v>
      </c>
      <c r="BI30" s="32">
        <v>95.9</v>
      </c>
      <c r="BJ30" s="32">
        <v>95.4</v>
      </c>
      <c r="BK30" s="32">
        <v>96.2</v>
      </c>
      <c r="BL30" s="32">
        <v>94.3</v>
      </c>
      <c r="BM30" s="33">
        <v>96</v>
      </c>
      <c r="BN30" s="32">
        <v>94.5</v>
      </c>
      <c r="BO30" s="33">
        <v>97</v>
      </c>
      <c r="BP30" s="32">
        <v>98.3</v>
      </c>
      <c r="BQ30" s="33">
        <v>98</v>
      </c>
      <c r="BR30" s="32">
        <v>97.7</v>
      </c>
      <c r="BS30" s="32">
        <v>98.7</v>
      </c>
      <c r="BT30" s="32">
        <v>97.8</v>
      </c>
      <c r="BU30" s="32">
        <v>100.2</v>
      </c>
      <c r="BV30" s="32">
        <v>96.3</v>
      </c>
      <c r="BW30" s="32">
        <v>98.3</v>
      </c>
      <c r="BX30" s="32">
        <v>100.1</v>
      </c>
      <c r="BY30" s="32">
        <v>100.7</v>
      </c>
      <c r="BZ30" s="32">
        <v>100.1</v>
      </c>
      <c r="CA30" s="32">
        <v>100.9</v>
      </c>
      <c r="CB30" s="32">
        <v>101.5</v>
      </c>
      <c r="CC30" s="32">
        <v>98.7</v>
      </c>
      <c r="CD30" s="32">
        <v>99.6</v>
      </c>
      <c r="CE30" s="32">
        <v>99.7</v>
      </c>
      <c r="CF30" s="32">
        <v>100.6</v>
      </c>
      <c r="CG30" s="32">
        <v>103.6</v>
      </c>
      <c r="CH30" s="32">
        <v>99.1</v>
      </c>
      <c r="CI30" s="33">
        <v>103</v>
      </c>
      <c r="CJ30" s="32">
        <v>103.8</v>
      </c>
      <c r="CK30" s="32">
        <v>102.5</v>
      </c>
      <c r="CL30" s="32">
        <v>101.6</v>
      </c>
      <c r="CM30" s="32">
        <v>102.8</v>
      </c>
      <c r="CN30" s="32">
        <v>103.6</v>
      </c>
      <c r="CO30" s="32">
        <v>104.6</v>
      </c>
      <c r="CP30" s="32">
        <v>109.2</v>
      </c>
      <c r="CQ30" s="32">
        <v>106.8</v>
      </c>
      <c r="CR30" s="32">
        <v>103.6</v>
      </c>
      <c r="CS30" s="32">
        <v>105.6</v>
      </c>
      <c r="CT30" s="32">
        <v>106.5</v>
      </c>
      <c r="CU30" s="32">
        <v>107.5</v>
      </c>
      <c r="CV30" s="32">
        <v>107.5</v>
      </c>
      <c r="CW30" s="32">
        <v>108.4</v>
      </c>
      <c r="CX30" s="32">
        <v>109.6</v>
      </c>
      <c r="CY30" s="32">
        <v>109.8</v>
      </c>
      <c r="CZ30" s="32">
        <v>110.3</v>
      </c>
      <c r="DA30" s="32">
        <v>109.4</v>
      </c>
      <c r="DB30" s="32">
        <v>111.9</v>
      </c>
      <c r="DC30" s="33">
        <v>110</v>
      </c>
      <c r="DD30" s="32">
        <v>111.8</v>
      </c>
      <c r="DE30" s="32">
        <v>112.8</v>
      </c>
      <c r="DF30" s="8"/>
      <c r="DG30" s="5" t="str">
        <f t="shared" si="6"/>
        <v>Telecommunications</v>
      </c>
      <c r="DH30" s="12">
        <f t="shared" si="2"/>
        <v>-0.20790020790021085</v>
      </c>
      <c r="DI30" s="10">
        <f t="shared" si="1"/>
        <v>17.25571725571724</v>
      </c>
      <c r="DJ30" s="10"/>
    </row>
    <row r="31" spans="1:114" ht="12.75">
      <c r="A31" s="7" t="s">
        <v>55</v>
      </c>
      <c r="B31" s="30">
        <v>65.9</v>
      </c>
      <c r="C31" s="30">
        <v>66.1</v>
      </c>
      <c r="D31" s="30">
        <v>67.8</v>
      </c>
      <c r="E31" s="30">
        <v>68.2</v>
      </c>
      <c r="F31" s="30">
        <v>66.1</v>
      </c>
      <c r="G31" s="30">
        <v>70.6</v>
      </c>
      <c r="H31" s="31">
        <v>69</v>
      </c>
      <c r="I31" s="30">
        <v>68.6</v>
      </c>
      <c r="J31" s="30">
        <v>71.3</v>
      </c>
      <c r="K31" s="30">
        <v>68.9</v>
      </c>
      <c r="L31" s="30">
        <v>70.5</v>
      </c>
      <c r="M31" s="30">
        <v>72.9</v>
      </c>
      <c r="N31" s="30">
        <v>69.2</v>
      </c>
      <c r="O31" s="30">
        <v>72.6</v>
      </c>
      <c r="P31" s="30">
        <v>71.7</v>
      </c>
      <c r="Q31" s="30">
        <v>69.9</v>
      </c>
      <c r="R31" s="30">
        <v>71.2</v>
      </c>
      <c r="S31" s="30">
        <v>72.3</v>
      </c>
      <c r="T31" s="30">
        <v>71.8</v>
      </c>
      <c r="U31" s="30">
        <v>72.4</v>
      </c>
      <c r="V31" s="30">
        <v>72.8</v>
      </c>
      <c r="W31" s="30">
        <v>73.2</v>
      </c>
      <c r="X31" s="30">
        <v>73.9</v>
      </c>
      <c r="Y31" s="30">
        <v>73.7</v>
      </c>
      <c r="Z31" s="30">
        <v>72.6</v>
      </c>
      <c r="AA31" s="30">
        <v>73.7</v>
      </c>
      <c r="AB31" s="30">
        <v>76.3</v>
      </c>
      <c r="AC31" s="30">
        <v>73.5</v>
      </c>
      <c r="AD31" s="30">
        <v>75.5</v>
      </c>
      <c r="AE31" s="30">
        <v>76.8</v>
      </c>
      <c r="AF31" s="30">
        <v>76.8</v>
      </c>
      <c r="AG31" s="30">
        <v>77.3</v>
      </c>
      <c r="AH31" s="30">
        <v>77.8</v>
      </c>
      <c r="AI31" s="30">
        <v>76.8</v>
      </c>
      <c r="AJ31" s="30">
        <v>77.3</v>
      </c>
      <c r="AK31" s="31">
        <v>80</v>
      </c>
      <c r="AL31" s="30">
        <v>80.4</v>
      </c>
      <c r="AM31" s="30">
        <v>79.8</v>
      </c>
      <c r="AN31" s="31">
        <v>81</v>
      </c>
      <c r="AO31" s="30">
        <v>82.1</v>
      </c>
      <c r="AP31" s="30">
        <v>82.6</v>
      </c>
      <c r="AQ31" s="30">
        <v>81.7</v>
      </c>
      <c r="AR31" s="30">
        <v>83.8</v>
      </c>
      <c r="AS31" s="31">
        <v>84</v>
      </c>
      <c r="AT31" s="30">
        <v>84.2</v>
      </c>
      <c r="AU31" s="30">
        <v>85.4</v>
      </c>
      <c r="AV31" s="30">
        <v>84.8</v>
      </c>
      <c r="AW31" s="30">
        <v>84.9</v>
      </c>
      <c r="AX31" s="30">
        <v>86.2</v>
      </c>
      <c r="AY31" s="31">
        <v>85</v>
      </c>
      <c r="AZ31" s="30">
        <v>86.3</v>
      </c>
      <c r="BA31" s="30">
        <v>88.3</v>
      </c>
      <c r="BB31" s="30">
        <v>88.7</v>
      </c>
      <c r="BC31" s="30">
        <v>87.6</v>
      </c>
      <c r="BD31" s="30">
        <v>88.4</v>
      </c>
      <c r="BE31" s="30">
        <v>89.6</v>
      </c>
      <c r="BF31" s="30">
        <v>89.8</v>
      </c>
      <c r="BG31" s="30">
        <v>91.4</v>
      </c>
      <c r="BH31" s="30">
        <v>90.1</v>
      </c>
      <c r="BI31" s="30">
        <v>91.2</v>
      </c>
      <c r="BJ31" s="30">
        <v>90.8</v>
      </c>
      <c r="BK31" s="30">
        <v>89.7</v>
      </c>
      <c r="BL31" s="30">
        <v>89.5</v>
      </c>
      <c r="BM31" s="30">
        <v>88.1</v>
      </c>
      <c r="BN31" s="30">
        <v>87.1</v>
      </c>
      <c r="BO31" s="30">
        <v>88.5</v>
      </c>
      <c r="BP31" s="30">
        <v>89.4</v>
      </c>
      <c r="BQ31" s="30">
        <v>88.9</v>
      </c>
      <c r="BR31" s="30">
        <v>89.6</v>
      </c>
      <c r="BS31" s="30">
        <v>93.3</v>
      </c>
      <c r="BT31" s="30">
        <v>92.8</v>
      </c>
      <c r="BU31" s="30">
        <v>91.7</v>
      </c>
      <c r="BV31" s="30">
        <v>95.3</v>
      </c>
      <c r="BW31" s="30">
        <v>98.6</v>
      </c>
      <c r="BX31" s="30">
        <v>98.2</v>
      </c>
      <c r="BY31" s="30">
        <v>98.3</v>
      </c>
      <c r="BZ31" s="30">
        <v>98.5</v>
      </c>
      <c r="CA31" s="30">
        <v>98.9</v>
      </c>
      <c r="CB31" s="31">
        <v>100</v>
      </c>
      <c r="CC31" s="30">
        <v>100.9</v>
      </c>
      <c r="CD31" s="30">
        <v>101.3</v>
      </c>
      <c r="CE31" s="30">
        <v>102.6</v>
      </c>
      <c r="CF31" s="30">
        <v>102.6</v>
      </c>
      <c r="CG31" s="30">
        <v>104.9</v>
      </c>
      <c r="CH31" s="30">
        <v>104.7</v>
      </c>
      <c r="CI31" s="30">
        <v>110.9</v>
      </c>
      <c r="CJ31" s="30">
        <v>106.9</v>
      </c>
      <c r="CK31" s="30">
        <v>110.2</v>
      </c>
      <c r="CL31" s="30">
        <v>111.8</v>
      </c>
      <c r="CM31" s="30">
        <v>112.6</v>
      </c>
      <c r="CN31" s="30">
        <v>114.8</v>
      </c>
      <c r="CO31" s="30">
        <v>115.1</v>
      </c>
      <c r="CP31" s="30">
        <v>117.5</v>
      </c>
      <c r="CQ31" s="30">
        <v>115.8</v>
      </c>
      <c r="CR31" s="30">
        <v>116.5</v>
      </c>
      <c r="CS31" s="30">
        <v>118.6</v>
      </c>
      <c r="CT31" s="30">
        <v>114.7</v>
      </c>
      <c r="CU31" s="30">
        <v>116.3</v>
      </c>
      <c r="CV31" s="30">
        <v>116.9</v>
      </c>
      <c r="CW31" s="30">
        <v>116.9</v>
      </c>
      <c r="CX31" s="30">
        <v>118.8</v>
      </c>
      <c r="CY31" s="30">
        <v>120.4</v>
      </c>
      <c r="CZ31" s="30">
        <v>121.8</v>
      </c>
      <c r="DA31" s="30">
        <v>121.2</v>
      </c>
      <c r="DB31" s="30">
        <v>120.3</v>
      </c>
      <c r="DC31" s="30">
        <v>121.7</v>
      </c>
      <c r="DD31" s="30">
        <v>121.6</v>
      </c>
      <c r="DE31" s="30">
        <v>122.6</v>
      </c>
      <c r="DF31" s="8"/>
      <c r="DG31" s="5" t="str">
        <f t="shared" si="6"/>
        <v>Computer programming, consultancy etc.</v>
      </c>
      <c r="DH31" s="12">
        <f t="shared" si="2"/>
        <v>-1.783723522853967</v>
      </c>
      <c r="DI31" s="10">
        <f t="shared" si="1"/>
        <v>36.67781493868449</v>
      </c>
      <c r="DJ31" s="10"/>
    </row>
    <row r="32" spans="1:114" ht="12.75">
      <c r="A32" s="7" t="s">
        <v>130</v>
      </c>
      <c r="B32" s="32">
        <v>52.9</v>
      </c>
      <c r="C32" s="32">
        <v>52.4</v>
      </c>
      <c r="D32" s="32">
        <v>53.8</v>
      </c>
      <c r="E32" s="32">
        <v>53.7</v>
      </c>
      <c r="F32" s="33">
        <v>52</v>
      </c>
      <c r="G32" s="32">
        <v>54.7</v>
      </c>
      <c r="H32" s="32">
        <v>54.7</v>
      </c>
      <c r="I32" s="32">
        <v>54.4</v>
      </c>
      <c r="J32" s="32">
        <v>55.2</v>
      </c>
      <c r="K32" s="32">
        <v>54.5</v>
      </c>
      <c r="L32" s="32">
        <v>53.8</v>
      </c>
      <c r="M32" s="32">
        <v>56.5</v>
      </c>
      <c r="N32" s="32">
        <v>63.5</v>
      </c>
      <c r="O32" s="32">
        <v>65.7</v>
      </c>
      <c r="P32" s="32">
        <v>64.6</v>
      </c>
      <c r="Q32" s="32">
        <v>66.5</v>
      </c>
      <c r="R32" s="33">
        <v>65</v>
      </c>
      <c r="S32" s="32">
        <v>64.5</v>
      </c>
      <c r="T32" s="33">
        <v>67</v>
      </c>
      <c r="U32" s="32">
        <v>68.3</v>
      </c>
      <c r="V32" s="33">
        <v>66</v>
      </c>
      <c r="W32" s="32">
        <v>66.3</v>
      </c>
      <c r="X32" s="32">
        <v>67.9</v>
      </c>
      <c r="Y32" s="32">
        <v>65.6</v>
      </c>
      <c r="Z32" s="32">
        <v>65.5</v>
      </c>
      <c r="AA32" s="32">
        <v>66.7</v>
      </c>
      <c r="AB32" s="33">
        <v>67</v>
      </c>
      <c r="AC32" s="32">
        <v>66.5</v>
      </c>
      <c r="AD32" s="32">
        <v>68.2</v>
      </c>
      <c r="AE32" s="32">
        <v>66.9</v>
      </c>
      <c r="AF32" s="32">
        <v>69.3</v>
      </c>
      <c r="AG32" s="32">
        <v>68.5</v>
      </c>
      <c r="AH32" s="32">
        <v>68.8</v>
      </c>
      <c r="AI32" s="33">
        <v>70</v>
      </c>
      <c r="AJ32" s="32">
        <v>70.7</v>
      </c>
      <c r="AK32" s="33">
        <v>69</v>
      </c>
      <c r="AL32" s="32">
        <v>70.2</v>
      </c>
      <c r="AM32" s="32">
        <v>67.8</v>
      </c>
      <c r="AN32" s="32">
        <v>69.8</v>
      </c>
      <c r="AO32" s="32">
        <v>72.3</v>
      </c>
      <c r="AP32" s="32">
        <v>71.8</v>
      </c>
      <c r="AQ32" s="32">
        <v>71.4</v>
      </c>
      <c r="AR32" s="32">
        <v>75.8</v>
      </c>
      <c r="AS32" s="33">
        <v>74</v>
      </c>
      <c r="AT32" s="32">
        <v>74.4</v>
      </c>
      <c r="AU32" s="33">
        <v>76</v>
      </c>
      <c r="AV32" s="32">
        <v>75.4</v>
      </c>
      <c r="AW32" s="32">
        <v>76.2</v>
      </c>
      <c r="AX32" s="32">
        <v>75.3</v>
      </c>
      <c r="AY32" s="32">
        <v>74.6</v>
      </c>
      <c r="AZ32" s="33">
        <v>77</v>
      </c>
      <c r="BA32" s="32">
        <v>78.6</v>
      </c>
      <c r="BB32" s="33">
        <v>77</v>
      </c>
      <c r="BC32" s="32">
        <v>79.2</v>
      </c>
      <c r="BD32" s="32">
        <v>80.9</v>
      </c>
      <c r="BE32" s="32">
        <v>80.3</v>
      </c>
      <c r="BF32" s="32">
        <v>80.8</v>
      </c>
      <c r="BG32" s="32">
        <v>83.1</v>
      </c>
      <c r="BH32" s="32">
        <v>82.1</v>
      </c>
      <c r="BI32" s="32">
        <v>84.3</v>
      </c>
      <c r="BJ32" s="32">
        <v>84.2</v>
      </c>
      <c r="BK32" s="32">
        <v>87.4</v>
      </c>
      <c r="BL32" s="32">
        <v>80.5</v>
      </c>
      <c r="BM32" s="32">
        <v>78.1</v>
      </c>
      <c r="BN32" s="32">
        <v>78.8</v>
      </c>
      <c r="BO32" s="32">
        <v>82.1</v>
      </c>
      <c r="BP32" s="32">
        <v>81.2</v>
      </c>
      <c r="BQ32" s="32">
        <v>82.1</v>
      </c>
      <c r="BR32" s="32">
        <v>84.2</v>
      </c>
      <c r="BS32" s="32">
        <v>86.6</v>
      </c>
      <c r="BT32" s="32">
        <v>90.1</v>
      </c>
      <c r="BU32" s="32">
        <v>92.7</v>
      </c>
      <c r="BV32" s="33">
        <v>92</v>
      </c>
      <c r="BW32" s="32">
        <v>93.8</v>
      </c>
      <c r="BX32" s="32">
        <v>96.7</v>
      </c>
      <c r="BY32" s="32">
        <v>94.7</v>
      </c>
      <c r="BZ32" s="32">
        <v>98.5</v>
      </c>
      <c r="CA32" s="33">
        <v>100</v>
      </c>
      <c r="CB32" s="32">
        <v>98.3</v>
      </c>
      <c r="CC32" s="32">
        <v>100.7</v>
      </c>
      <c r="CD32" s="32">
        <v>105.3</v>
      </c>
      <c r="CE32" s="33">
        <v>104</v>
      </c>
      <c r="CF32" s="32">
        <v>109.4</v>
      </c>
      <c r="CG32" s="32">
        <v>106.7</v>
      </c>
      <c r="CH32" s="32">
        <v>108.6</v>
      </c>
      <c r="CI32" s="32">
        <v>110.7</v>
      </c>
      <c r="CJ32" s="32">
        <v>108.7</v>
      </c>
      <c r="CK32" s="32">
        <v>109.6</v>
      </c>
      <c r="CL32" s="33">
        <v>111</v>
      </c>
      <c r="CM32" s="33">
        <v>110</v>
      </c>
      <c r="CN32" s="32">
        <v>110.9</v>
      </c>
      <c r="CO32" s="32">
        <v>115.6</v>
      </c>
      <c r="CP32" s="32">
        <v>115.2</v>
      </c>
      <c r="CQ32" s="32">
        <v>113.8</v>
      </c>
      <c r="CR32" s="32">
        <v>114.2</v>
      </c>
      <c r="CS32" s="32">
        <v>109.2</v>
      </c>
      <c r="CT32" s="32">
        <v>116.2</v>
      </c>
      <c r="CU32" s="32">
        <v>116.7</v>
      </c>
      <c r="CV32" s="32">
        <v>117.7</v>
      </c>
      <c r="CW32" s="32">
        <v>117.7</v>
      </c>
      <c r="CX32" s="32">
        <v>118.8</v>
      </c>
      <c r="CY32" s="32">
        <v>118.6</v>
      </c>
      <c r="CZ32" s="32">
        <v>119.2</v>
      </c>
      <c r="DA32" s="33">
        <v>121</v>
      </c>
      <c r="DB32" s="32">
        <v>121.6</v>
      </c>
      <c r="DC32" s="32">
        <v>121.5</v>
      </c>
      <c r="DD32" s="32">
        <v>123.9</v>
      </c>
      <c r="DE32" s="32">
        <v>126.1</v>
      </c>
      <c r="DF32" s="8"/>
      <c r="DG32" s="5" t="str">
        <f t="shared" si="6"/>
        <v>Information services</v>
      </c>
      <c r="DH32" s="12">
        <f t="shared" si="2"/>
        <v>-10.640732265446237</v>
      </c>
      <c r="DI32" s="10">
        <f t="shared" si="1"/>
        <v>44.279176201372984</v>
      </c>
      <c r="DJ32" s="10"/>
    </row>
    <row r="33" spans="1:114" s="14" customFormat="1" ht="12.75">
      <c r="A33" s="13"/>
      <c r="B33" s="15"/>
      <c r="C33" s="15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6"/>
      <c r="O33" s="15"/>
      <c r="P33" s="15"/>
      <c r="Q33" s="15"/>
      <c r="R33" s="15"/>
      <c r="S33" s="16"/>
      <c r="T33" s="15"/>
      <c r="U33" s="15"/>
      <c r="V33" s="16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5"/>
      <c r="AT33" s="15"/>
      <c r="AU33" s="15"/>
      <c r="AV33" s="15"/>
      <c r="AW33" s="15"/>
      <c r="AX33" s="15"/>
      <c r="AY33" s="15"/>
      <c r="AZ33" s="15"/>
      <c r="BA33" s="15"/>
      <c r="BB33" s="16"/>
      <c r="BC33" s="15"/>
      <c r="BD33" s="15"/>
      <c r="BE33" s="15"/>
      <c r="BF33" s="15"/>
      <c r="BG33" s="15"/>
      <c r="BH33" s="15"/>
      <c r="BI33" s="16"/>
      <c r="BJ33" s="15"/>
      <c r="BK33" s="15"/>
      <c r="BL33" s="16"/>
      <c r="BM33" s="15"/>
      <c r="BN33" s="15"/>
      <c r="BO33" s="15"/>
      <c r="BP33" s="15"/>
      <c r="BQ33" s="15"/>
      <c r="BR33" s="15"/>
      <c r="BS33" s="15"/>
      <c r="BT33" s="16"/>
      <c r="BU33" s="15"/>
      <c r="BV33" s="15"/>
      <c r="BW33" s="15"/>
      <c r="BX33" s="15"/>
      <c r="BY33" s="15"/>
      <c r="BZ33" s="16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6"/>
      <c r="CN33" s="15"/>
      <c r="CO33" s="15"/>
      <c r="CP33" s="16"/>
      <c r="CQ33" s="15"/>
      <c r="DB33" s="8"/>
      <c r="DC33" s="8"/>
      <c r="DD33" s="8"/>
      <c r="DE33" s="8"/>
      <c r="DF33" s="8"/>
      <c r="DG33" s="5" t="s">
        <v>141</v>
      </c>
      <c r="DH33" s="12" t="s">
        <v>141</v>
      </c>
      <c r="DI33" s="10" t="s">
        <v>141</v>
      </c>
      <c r="DJ33" s="10"/>
    </row>
    <row r="34" spans="1:114" ht="12.75">
      <c r="A34" s="7" t="s">
        <v>89</v>
      </c>
      <c r="B34" s="30">
        <v>102.4</v>
      </c>
      <c r="C34" s="31">
        <v>104</v>
      </c>
      <c r="D34" s="30">
        <v>104.5</v>
      </c>
      <c r="E34" s="30">
        <v>104.5</v>
      </c>
      <c r="F34" s="30">
        <v>103.6</v>
      </c>
      <c r="G34" s="30">
        <v>105.1</v>
      </c>
      <c r="H34" s="30">
        <v>107.3</v>
      </c>
      <c r="I34" s="30">
        <v>103.9</v>
      </c>
      <c r="J34" s="30">
        <v>104.3</v>
      </c>
      <c r="K34" s="30">
        <v>110.8</v>
      </c>
      <c r="L34" s="31">
        <v>105</v>
      </c>
      <c r="M34" s="30">
        <v>108.3</v>
      </c>
      <c r="N34" s="30">
        <v>107.1</v>
      </c>
      <c r="O34" s="30">
        <v>106.4</v>
      </c>
      <c r="P34" s="30">
        <v>106.5</v>
      </c>
      <c r="Q34" s="30">
        <v>109.6</v>
      </c>
      <c r="R34" s="30">
        <v>106.5</v>
      </c>
      <c r="S34" s="30">
        <v>107.2</v>
      </c>
      <c r="T34" s="30">
        <v>109.1</v>
      </c>
      <c r="U34" s="30">
        <v>113.6</v>
      </c>
      <c r="V34" s="30">
        <v>113.1</v>
      </c>
      <c r="W34" s="30">
        <v>108.1</v>
      </c>
      <c r="X34" s="30">
        <v>110.7</v>
      </c>
      <c r="Y34" s="30">
        <v>110.9</v>
      </c>
      <c r="Z34" s="31">
        <v>107</v>
      </c>
      <c r="AA34" s="30">
        <v>107.2</v>
      </c>
      <c r="AB34" s="30">
        <v>109.4</v>
      </c>
      <c r="AC34" s="30">
        <v>109.1</v>
      </c>
      <c r="AD34" s="30">
        <v>107.3</v>
      </c>
      <c r="AE34" s="30">
        <v>108.7</v>
      </c>
      <c r="AF34" s="30">
        <v>110.5</v>
      </c>
      <c r="AG34" s="30">
        <v>107.5</v>
      </c>
      <c r="AH34" s="31">
        <v>109</v>
      </c>
      <c r="AI34" s="31">
        <v>110</v>
      </c>
      <c r="AJ34" s="30">
        <v>113.2</v>
      </c>
      <c r="AK34" s="30">
        <v>107.7</v>
      </c>
      <c r="AL34" s="30">
        <v>109.9</v>
      </c>
      <c r="AM34" s="30">
        <v>109.6</v>
      </c>
      <c r="AN34" s="30">
        <v>109.8</v>
      </c>
      <c r="AO34" s="30">
        <v>108.8</v>
      </c>
      <c r="AP34" s="31">
        <v>112</v>
      </c>
      <c r="AQ34" s="30">
        <v>108.6</v>
      </c>
      <c r="AR34" s="30">
        <v>109.1</v>
      </c>
      <c r="AS34" s="30">
        <v>112.2</v>
      </c>
      <c r="AT34" s="30">
        <v>110.6</v>
      </c>
      <c r="AU34" s="30">
        <v>110.9</v>
      </c>
      <c r="AV34" s="31">
        <v>112</v>
      </c>
      <c r="AW34" s="30">
        <v>110.8</v>
      </c>
      <c r="AX34" s="30">
        <v>111.7</v>
      </c>
      <c r="AY34" s="30">
        <v>111.8</v>
      </c>
      <c r="AZ34" s="31">
        <v>112</v>
      </c>
      <c r="BA34" s="30">
        <v>110.9</v>
      </c>
      <c r="BB34" s="30">
        <v>112.6</v>
      </c>
      <c r="BC34" s="30">
        <v>111.4</v>
      </c>
      <c r="BD34" s="30">
        <v>110.1</v>
      </c>
      <c r="BE34" s="30">
        <v>112.6</v>
      </c>
      <c r="BF34" s="30">
        <v>110.7</v>
      </c>
      <c r="BG34" s="30">
        <v>111.7</v>
      </c>
      <c r="BH34" s="30">
        <v>112.6</v>
      </c>
      <c r="BI34" s="30">
        <v>111.3</v>
      </c>
      <c r="BJ34" s="30">
        <v>98.5</v>
      </c>
      <c r="BK34" s="30">
        <v>98.7</v>
      </c>
      <c r="BL34" s="31">
        <v>94</v>
      </c>
      <c r="BM34" s="30">
        <v>86.3</v>
      </c>
      <c r="BN34" s="30">
        <v>89.8</v>
      </c>
      <c r="BO34" s="30">
        <v>94.5</v>
      </c>
      <c r="BP34" s="30">
        <v>94.2</v>
      </c>
      <c r="BQ34" s="30">
        <v>94.8</v>
      </c>
      <c r="BR34" s="30">
        <v>98.5</v>
      </c>
      <c r="BS34" s="30">
        <v>96.2</v>
      </c>
      <c r="BT34" s="30">
        <v>93.5</v>
      </c>
      <c r="BU34" s="30">
        <v>97.8</v>
      </c>
      <c r="BV34" s="30">
        <v>97.3</v>
      </c>
      <c r="BW34" s="30">
        <v>98.1</v>
      </c>
      <c r="BX34" s="30">
        <v>98.9</v>
      </c>
      <c r="BY34" s="30">
        <v>98.4</v>
      </c>
      <c r="BZ34" s="30">
        <v>99.3</v>
      </c>
      <c r="CA34" s="30">
        <v>100.8</v>
      </c>
      <c r="CB34" s="30">
        <v>100.7</v>
      </c>
      <c r="CC34" s="31">
        <v>100</v>
      </c>
      <c r="CD34" s="30">
        <v>102.8</v>
      </c>
      <c r="CE34" s="31">
        <v>101</v>
      </c>
      <c r="CF34" s="30">
        <v>100.7</v>
      </c>
      <c r="CG34" s="30">
        <v>101.9</v>
      </c>
      <c r="CH34" s="31">
        <v>102</v>
      </c>
      <c r="CI34" s="30">
        <v>103.9</v>
      </c>
      <c r="CJ34" s="30">
        <v>102.3</v>
      </c>
      <c r="CK34" s="30">
        <v>103.9</v>
      </c>
      <c r="CL34" s="30">
        <v>103.7</v>
      </c>
      <c r="CM34" s="30">
        <v>104.6</v>
      </c>
      <c r="CN34" s="30">
        <v>104.7</v>
      </c>
      <c r="CO34" s="30">
        <v>103.5</v>
      </c>
      <c r="CP34" s="30">
        <v>103.8</v>
      </c>
      <c r="CQ34" s="30">
        <v>103.3</v>
      </c>
      <c r="CR34" s="30">
        <v>102.8</v>
      </c>
      <c r="CS34" s="30">
        <v>104.2</v>
      </c>
      <c r="CT34" s="30">
        <v>103.2</v>
      </c>
      <c r="CU34" s="30">
        <v>103.9</v>
      </c>
      <c r="CV34" s="30">
        <v>104.2</v>
      </c>
      <c r="CW34" s="30">
        <v>105.7</v>
      </c>
      <c r="CX34" s="30">
        <v>104.5</v>
      </c>
      <c r="CY34" s="30">
        <v>104.4</v>
      </c>
      <c r="CZ34" s="30">
        <v>104.3</v>
      </c>
      <c r="DA34" s="31">
        <v>104</v>
      </c>
      <c r="DB34" s="30">
        <v>105.1</v>
      </c>
      <c r="DC34" s="30">
        <v>105.1</v>
      </c>
      <c r="DD34" s="30">
        <v>104.4</v>
      </c>
      <c r="DE34" s="30">
        <v>102.7</v>
      </c>
      <c r="DF34" s="8"/>
      <c r="DG34" s="5" t="str">
        <f>A34</f>
        <v>Real estate activities</v>
      </c>
      <c r="DH34" s="12">
        <f t="shared" si="2"/>
        <v>-12.56332320162108</v>
      </c>
      <c r="DI34" s="46">
        <f>(DE34/BI34-1)*100</f>
        <v>-7.7268643306379055</v>
      </c>
      <c r="DJ34" s="46" t="s">
        <v>239</v>
      </c>
    </row>
    <row r="35" spans="1:114" s="14" customFormat="1" ht="12.75">
      <c r="A35" s="13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8"/>
      <c r="DC35" s="8"/>
      <c r="DD35" s="8"/>
      <c r="DE35" s="8"/>
      <c r="DF35" s="8"/>
      <c r="DG35" s="5"/>
      <c r="DH35" s="12"/>
      <c r="DI35" s="10" t="s">
        <v>141</v>
      </c>
      <c r="DJ35" s="10"/>
    </row>
    <row r="36" spans="1:114" ht="12.75">
      <c r="A36" s="7" t="s">
        <v>126</v>
      </c>
      <c r="B36" s="30">
        <v>90.1</v>
      </c>
      <c r="C36" s="30">
        <v>89.1</v>
      </c>
      <c r="D36" s="30">
        <v>90.5</v>
      </c>
      <c r="E36" s="30">
        <v>88.1</v>
      </c>
      <c r="F36" s="30">
        <v>87.7</v>
      </c>
      <c r="G36" s="30">
        <v>90.5</v>
      </c>
      <c r="H36" s="30">
        <v>91.1</v>
      </c>
      <c r="I36" s="31">
        <v>88</v>
      </c>
      <c r="J36" s="30">
        <v>89.8</v>
      </c>
      <c r="K36" s="30">
        <v>89.2</v>
      </c>
      <c r="L36" s="30">
        <v>90.3</v>
      </c>
      <c r="M36" s="30">
        <v>89.4</v>
      </c>
      <c r="N36" s="30">
        <v>89.6</v>
      </c>
      <c r="O36" s="30">
        <v>89.9</v>
      </c>
      <c r="P36" s="30">
        <v>89.5</v>
      </c>
      <c r="Q36" s="30">
        <v>89.8</v>
      </c>
      <c r="R36" s="30">
        <v>90.6</v>
      </c>
      <c r="S36" s="30">
        <v>89.5</v>
      </c>
      <c r="T36" s="30">
        <v>89.5</v>
      </c>
      <c r="U36" s="31">
        <v>90</v>
      </c>
      <c r="V36" s="30">
        <v>91.8</v>
      </c>
      <c r="W36" s="30">
        <v>91.1</v>
      </c>
      <c r="X36" s="30">
        <v>92.3</v>
      </c>
      <c r="Y36" s="30">
        <v>89.6</v>
      </c>
      <c r="Z36" s="30">
        <v>91.9</v>
      </c>
      <c r="AA36" s="30">
        <v>91.8</v>
      </c>
      <c r="AB36" s="30">
        <v>93.6</v>
      </c>
      <c r="AC36" s="30">
        <v>90.1</v>
      </c>
      <c r="AD36" s="30">
        <v>93.8</v>
      </c>
      <c r="AE36" s="31">
        <v>93</v>
      </c>
      <c r="AF36" s="30">
        <v>94.6</v>
      </c>
      <c r="AG36" s="30">
        <v>93.6</v>
      </c>
      <c r="AH36" s="30">
        <v>95.4</v>
      </c>
      <c r="AI36" s="30">
        <v>94.4</v>
      </c>
      <c r="AJ36" s="30">
        <v>93.8</v>
      </c>
      <c r="AK36" s="30">
        <v>94.8</v>
      </c>
      <c r="AL36" s="30">
        <v>94.5</v>
      </c>
      <c r="AM36" s="30">
        <v>93.6</v>
      </c>
      <c r="AN36" s="30">
        <v>94.6</v>
      </c>
      <c r="AO36" s="30">
        <v>96.2</v>
      </c>
      <c r="AP36" s="30">
        <v>95.2</v>
      </c>
      <c r="AQ36" s="30">
        <v>95.3</v>
      </c>
      <c r="AR36" s="30">
        <v>97.1</v>
      </c>
      <c r="AS36" s="30">
        <v>96.7</v>
      </c>
      <c r="AT36" s="30">
        <v>97.4</v>
      </c>
      <c r="AU36" s="30">
        <v>97.1</v>
      </c>
      <c r="AV36" s="30">
        <v>97.5</v>
      </c>
      <c r="AW36" s="30">
        <v>98.9</v>
      </c>
      <c r="AX36" s="30">
        <v>98.8</v>
      </c>
      <c r="AY36" s="30">
        <v>97.9</v>
      </c>
      <c r="AZ36" s="30">
        <v>98.3</v>
      </c>
      <c r="BA36" s="30">
        <v>98.7</v>
      </c>
      <c r="BB36" s="30">
        <v>97.8</v>
      </c>
      <c r="BC36" s="30">
        <v>98.5</v>
      </c>
      <c r="BD36" s="30">
        <v>97.8</v>
      </c>
      <c r="BE36" s="30">
        <v>99.1</v>
      </c>
      <c r="BF36" s="30">
        <v>98.7</v>
      </c>
      <c r="BG36" s="30">
        <v>99.5</v>
      </c>
      <c r="BH36" s="30">
        <v>100.7</v>
      </c>
      <c r="BI36" s="30">
        <v>98.9</v>
      </c>
      <c r="BJ36" s="31">
        <v>101</v>
      </c>
      <c r="BK36" s="31">
        <v>99</v>
      </c>
      <c r="BL36" s="30">
        <v>97.2</v>
      </c>
      <c r="BM36" s="30">
        <v>90.6</v>
      </c>
      <c r="BN36" s="31">
        <v>91</v>
      </c>
      <c r="BO36" s="30">
        <v>93.7</v>
      </c>
      <c r="BP36" s="30">
        <v>93.4</v>
      </c>
      <c r="BQ36" s="31">
        <v>94</v>
      </c>
      <c r="BR36" s="30">
        <v>96.2</v>
      </c>
      <c r="BS36" s="30">
        <v>98.2</v>
      </c>
      <c r="BT36" s="31">
        <v>98</v>
      </c>
      <c r="BU36" s="30">
        <v>101.8</v>
      </c>
      <c r="BV36" s="30">
        <v>98.1</v>
      </c>
      <c r="BW36" s="30">
        <v>97.5</v>
      </c>
      <c r="BX36" s="30">
        <v>97.9</v>
      </c>
      <c r="BY36" s="30">
        <v>98.5</v>
      </c>
      <c r="BZ36" s="30">
        <v>98.1</v>
      </c>
      <c r="CA36" s="30">
        <v>99.1</v>
      </c>
      <c r="CB36" s="30">
        <v>100.7</v>
      </c>
      <c r="CC36" s="30">
        <v>99.9</v>
      </c>
      <c r="CD36" s="30">
        <v>99.8</v>
      </c>
      <c r="CE36" s="30">
        <v>102.5</v>
      </c>
      <c r="CF36" s="30">
        <v>104.3</v>
      </c>
      <c r="CG36" s="30">
        <v>103.6</v>
      </c>
      <c r="CH36" s="31">
        <v>105</v>
      </c>
      <c r="CI36" s="30">
        <v>105.1</v>
      </c>
      <c r="CJ36" s="30">
        <v>104.8</v>
      </c>
      <c r="CK36" s="30">
        <v>107.4</v>
      </c>
      <c r="CL36" s="30">
        <v>106.4</v>
      </c>
      <c r="CM36" s="30">
        <v>107.5</v>
      </c>
      <c r="CN36" s="30">
        <v>109.5</v>
      </c>
      <c r="CO36" s="30">
        <v>109.7</v>
      </c>
      <c r="CP36" s="30">
        <v>110.4</v>
      </c>
      <c r="CQ36" s="30">
        <v>110.3</v>
      </c>
      <c r="CR36" s="31">
        <v>109</v>
      </c>
      <c r="CS36" s="30">
        <v>106.9</v>
      </c>
      <c r="CT36" s="31">
        <v>109</v>
      </c>
      <c r="CU36" s="31">
        <v>107</v>
      </c>
      <c r="CV36" s="31">
        <v>108</v>
      </c>
      <c r="CW36" s="31">
        <v>109</v>
      </c>
      <c r="CX36" s="30">
        <v>110.4</v>
      </c>
      <c r="CY36" s="30">
        <v>110.8</v>
      </c>
      <c r="CZ36" s="30">
        <v>112.4</v>
      </c>
      <c r="DA36" s="30">
        <v>112.7</v>
      </c>
      <c r="DB36" s="30">
        <v>110.2</v>
      </c>
      <c r="DC36" s="30">
        <v>110.2</v>
      </c>
      <c r="DD36" s="30">
        <v>110.4</v>
      </c>
      <c r="DE36" s="30">
        <v>109.5</v>
      </c>
      <c r="DF36" s="8"/>
      <c r="DG36" s="5" t="str">
        <f>A36</f>
        <v>Professional, scientific &amp; technical activities</v>
      </c>
      <c r="DH36" s="12">
        <f t="shared" si="2"/>
        <v>-8.484848484848492</v>
      </c>
      <c r="DI36" s="10">
        <f t="shared" si="1"/>
        <v>10.606060606060597</v>
      </c>
      <c r="DJ36" s="10"/>
    </row>
    <row r="37" spans="1:114" ht="12.75">
      <c r="A37" s="7" t="s">
        <v>203</v>
      </c>
      <c r="B37" s="30">
        <v>91.5</v>
      </c>
      <c r="C37" s="30">
        <v>90.4</v>
      </c>
      <c r="D37" s="30">
        <v>89.1</v>
      </c>
      <c r="E37" s="30">
        <v>90.9</v>
      </c>
      <c r="F37" s="30">
        <v>90.5</v>
      </c>
      <c r="G37" s="30">
        <v>92.1</v>
      </c>
      <c r="H37" s="30">
        <v>90.9</v>
      </c>
      <c r="I37" s="30">
        <v>89.7</v>
      </c>
      <c r="J37" s="30">
        <v>91.3</v>
      </c>
      <c r="K37" s="30">
        <v>90.7</v>
      </c>
      <c r="L37" s="30">
        <v>89.8</v>
      </c>
      <c r="M37" s="30">
        <v>89.5</v>
      </c>
      <c r="N37" s="31">
        <v>90</v>
      </c>
      <c r="O37" s="30">
        <v>90.6</v>
      </c>
      <c r="P37" s="31">
        <v>89</v>
      </c>
      <c r="Q37" s="30">
        <v>88.7</v>
      </c>
      <c r="R37" s="30">
        <v>89.1</v>
      </c>
      <c r="S37" s="30">
        <v>88.1</v>
      </c>
      <c r="T37" s="30">
        <v>88.5</v>
      </c>
      <c r="U37" s="31">
        <v>89</v>
      </c>
      <c r="V37" s="30">
        <v>92.1</v>
      </c>
      <c r="W37" s="30">
        <v>88.7</v>
      </c>
      <c r="X37" s="30">
        <v>90.6</v>
      </c>
      <c r="Y37" s="30">
        <v>88.9</v>
      </c>
      <c r="Z37" s="30">
        <v>93.8</v>
      </c>
      <c r="AA37" s="30">
        <v>89.9</v>
      </c>
      <c r="AB37" s="30">
        <v>92.1</v>
      </c>
      <c r="AC37" s="30">
        <v>88.1</v>
      </c>
      <c r="AD37" s="31">
        <v>91</v>
      </c>
      <c r="AE37" s="30">
        <v>91.9</v>
      </c>
      <c r="AF37" s="30">
        <v>93.3</v>
      </c>
      <c r="AG37" s="30">
        <v>91.2</v>
      </c>
      <c r="AH37" s="30">
        <v>92.3</v>
      </c>
      <c r="AI37" s="30">
        <v>92.2</v>
      </c>
      <c r="AJ37" s="30">
        <v>92.3</v>
      </c>
      <c r="AK37" s="30">
        <v>93.6</v>
      </c>
      <c r="AL37" s="30">
        <v>94.6</v>
      </c>
      <c r="AM37" s="30">
        <v>92.9</v>
      </c>
      <c r="AN37" s="30">
        <v>93.2</v>
      </c>
      <c r="AO37" s="30">
        <v>94.7</v>
      </c>
      <c r="AP37" s="31">
        <v>95</v>
      </c>
      <c r="AQ37" s="30">
        <v>94.4</v>
      </c>
      <c r="AR37" s="30">
        <v>96.8</v>
      </c>
      <c r="AS37" s="30">
        <v>95.8</v>
      </c>
      <c r="AT37" s="30">
        <v>94.3</v>
      </c>
      <c r="AU37" s="31">
        <v>96</v>
      </c>
      <c r="AV37" s="30">
        <v>97.6</v>
      </c>
      <c r="AW37" s="31">
        <v>97</v>
      </c>
      <c r="AX37" s="30">
        <v>98.8</v>
      </c>
      <c r="AY37" s="30">
        <v>97.6</v>
      </c>
      <c r="AZ37" s="30">
        <v>98.4</v>
      </c>
      <c r="BA37" s="30">
        <v>98.9</v>
      </c>
      <c r="BB37" s="30">
        <v>97.9</v>
      </c>
      <c r="BC37" s="30">
        <v>98.8</v>
      </c>
      <c r="BD37" s="30">
        <v>97.9</v>
      </c>
      <c r="BE37" s="30">
        <v>98.2</v>
      </c>
      <c r="BF37" s="30">
        <v>96.8</v>
      </c>
      <c r="BG37" s="30">
        <v>98.3</v>
      </c>
      <c r="BH37" s="30">
        <v>101.1</v>
      </c>
      <c r="BI37" s="30">
        <v>98.5</v>
      </c>
      <c r="BJ37" s="30">
        <v>100.2</v>
      </c>
      <c r="BK37" s="31">
        <v>101</v>
      </c>
      <c r="BL37" s="30">
        <v>97.7</v>
      </c>
      <c r="BM37" s="31">
        <v>91</v>
      </c>
      <c r="BN37" s="30">
        <v>94.2</v>
      </c>
      <c r="BO37" s="30">
        <v>97.6</v>
      </c>
      <c r="BP37" s="30">
        <v>93.8</v>
      </c>
      <c r="BQ37" s="30">
        <v>92.8</v>
      </c>
      <c r="BR37" s="30">
        <v>97.2</v>
      </c>
      <c r="BS37" s="30">
        <v>98.4</v>
      </c>
      <c r="BT37" s="31">
        <v>99</v>
      </c>
      <c r="BU37" s="30">
        <v>101.8</v>
      </c>
      <c r="BV37" s="30">
        <v>98.5</v>
      </c>
      <c r="BW37" s="30">
        <v>99.7</v>
      </c>
      <c r="BX37" s="30">
        <v>100.1</v>
      </c>
      <c r="BY37" s="30">
        <v>100.2</v>
      </c>
      <c r="BZ37" s="31">
        <v>101</v>
      </c>
      <c r="CA37" s="30">
        <v>100.4</v>
      </c>
      <c r="CB37" s="30">
        <v>99.7</v>
      </c>
      <c r="CC37" s="30">
        <v>96.7</v>
      </c>
      <c r="CD37" s="30">
        <v>99.5</v>
      </c>
      <c r="CE37" s="30">
        <v>100.5</v>
      </c>
      <c r="CF37" s="31">
        <v>102</v>
      </c>
      <c r="CG37" s="30">
        <v>101.8</v>
      </c>
      <c r="CH37" s="30">
        <v>101.2</v>
      </c>
      <c r="CI37" s="30">
        <v>102.3</v>
      </c>
      <c r="CJ37" s="30">
        <v>101.7</v>
      </c>
      <c r="CK37" s="30">
        <v>102.2</v>
      </c>
      <c r="CL37" s="31">
        <v>103</v>
      </c>
      <c r="CM37" s="30">
        <v>104.2</v>
      </c>
      <c r="CN37" s="30">
        <v>102.3</v>
      </c>
      <c r="CO37" s="30">
        <v>103.8</v>
      </c>
      <c r="CP37" s="30">
        <v>106.1</v>
      </c>
      <c r="CQ37" s="30">
        <v>104.6</v>
      </c>
      <c r="CR37" s="30">
        <v>104.8</v>
      </c>
      <c r="CS37" s="30">
        <v>102.2</v>
      </c>
      <c r="CT37" s="30">
        <v>103.8</v>
      </c>
      <c r="CU37" s="30">
        <v>103.1</v>
      </c>
      <c r="CV37" s="30">
        <v>105.3</v>
      </c>
      <c r="CW37" s="30">
        <v>104.3</v>
      </c>
      <c r="CX37" s="30">
        <v>104.9</v>
      </c>
      <c r="CY37" s="30">
        <v>105.9</v>
      </c>
      <c r="CZ37" s="30">
        <v>105.6</v>
      </c>
      <c r="DA37" s="30">
        <v>106.8</v>
      </c>
      <c r="DB37" s="30">
        <v>106.8</v>
      </c>
      <c r="DC37" s="30">
        <v>106.7</v>
      </c>
      <c r="DD37" s="30">
        <v>106.3</v>
      </c>
      <c r="DE37" s="30">
        <v>106.1</v>
      </c>
      <c r="DF37" s="8"/>
      <c r="DG37" s="5" t="str">
        <f>A37</f>
        <v>Legal &amp; accounting activities</v>
      </c>
      <c r="DH37" s="12">
        <f t="shared" si="2"/>
        <v>-9.900990099009901</v>
      </c>
      <c r="DI37" s="10">
        <f t="shared" si="1"/>
        <v>5.049504950495054</v>
      </c>
      <c r="DJ37" s="10"/>
    </row>
    <row r="38" spans="1:114" ht="12.75">
      <c r="A38" s="7" t="s">
        <v>235</v>
      </c>
      <c r="B38" s="31">
        <v>77</v>
      </c>
      <c r="C38" s="30">
        <v>77.6</v>
      </c>
      <c r="D38" s="30">
        <v>79.4</v>
      </c>
      <c r="E38" s="30">
        <v>77.2</v>
      </c>
      <c r="F38" s="30">
        <v>75.9</v>
      </c>
      <c r="G38" s="31">
        <v>81</v>
      </c>
      <c r="H38" s="30">
        <v>78.8</v>
      </c>
      <c r="I38" s="30">
        <v>75.3</v>
      </c>
      <c r="J38" s="30">
        <v>78.3</v>
      </c>
      <c r="K38" s="30">
        <v>74.8</v>
      </c>
      <c r="L38" s="30">
        <v>78.1</v>
      </c>
      <c r="M38" s="30">
        <v>83.2</v>
      </c>
      <c r="N38" s="30">
        <v>78.3</v>
      </c>
      <c r="O38" s="30">
        <v>80.2</v>
      </c>
      <c r="P38" s="30">
        <v>78.4</v>
      </c>
      <c r="Q38" s="30">
        <v>77.8</v>
      </c>
      <c r="R38" s="30">
        <v>81.4</v>
      </c>
      <c r="S38" s="30">
        <v>77.8</v>
      </c>
      <c r="T38" s="30">
        <v>76.9</v>
      </c>
      <c r="U38" s="30">
        <v>80.1</v>
      </c>
      <c r="V38" s="30">
        <v>82.9</v>
      </c>
      <c r="W38" s="30">
        <v>82.6</v>
      </c>
      <c r="X38" s="30">
        <v>82.6</v>
      </c>
      <c r="Y38" s="30">
        <v>82.7</v>
      </c>
      <c r="Z38" s="30">
        <v>84.5</v>
      </c>
      <c r="AA38" s="30">
        <v>84.9</v>
      </c>
      <c r="AB38" s="30">
        <v>88.3</v>
      </c>
      <c r="AC38" s="30">
        <v>83.7</v>
      </c>
      <c r="AD38" s="30">
        <v>88.1</v>
      </c>
      <c r="AE38" s="30">
        <v>87.2</v>
      </c>
      <c r="AF38" s="30">
        <v>88.4</v>
      </c>
      <c r="AG38" s="30">
        <v>88.8</v>
      </c>
      <c r="AH38" s="30">
        <v>93.9</v>
      </c>
      <c r="AI38" s="30">
        <v>91.6</v>
      </c>
      <c r="AJ38" s="30">
        <v>92.1</v>
      </c>
      <c r="AK38" s="30">
        <v>92.9</v>
      </c>
      <c r="AL38" s="30">
        <v>85.9</v>
      </c>
      <c r="AM38" s="30">
        <v>86.3</v>
      </c>
      <c r="AN38" s="30">
        <v>87.2</v>
      </c>
      <c r="AO38" s="30">
        <v>88.6</v>
      </c>
      <c r="AP38" s="30">
        <v>84.5</v>
      </c>
      <c r="AQ38" s="30">
        <v>87.7</v>
      </c>
      <c r="AR38" s="30">
        <v>87.8</v>
      </c>
      <c r="AS38" s="30">
        <v>87.9</v>
      </c>
      <c r="AT38" s="30">
        <v>87.4</v>
      </c>
      <c r="AU38" s="30">
        <v>89.2</v>
      </c>
      <c r="AV38" s="30">
        <v>88.5</v>
      </c>
      <c r="AW38" s="30">
        <v>88.5</v>
      </c>
      <c r="AX38" s="30">
        <v>88.5</v>
      </c>
      <c r="AY38" s="30">
        <v>87.2</v>
      </c>
      <c r="AZ38" s="30">
        <v>89.3</v>
      </c>
      <c r="BA38" s="30">
        <v>89.5</v>
      </c>
      <c r="BB38" s="30">
        <v>87.8</v>
      </c>
      <c r="BC38" s="30">
        <v>91.6</v>
      </c>
      <c r="BD38" s="30">
        <v>91.6</v>
      </c>
      <c r="BE38" s="30">
        <v>93.5</v>
      </c>
      <c r="BF38" s="31">
        <v>94</v>
      </c>
      <c r="BG38" s="30">
        <v>91.7</v>
      </c>
      <c r="BH38" s="30">
        <v>91.4</v>
      </c>
      <c r="BI38" s="30">
        <v>91.5</v>
      </c>
      <c r="BJ38" s="30">
        <v>90.3</v>
      </c>
      <c r="BK38" s="30">
        <v>89.7</v>
      </c>
      <c r="BL38" s="30">
        <v>86.1</v>
      </c>
      <c r="BM38" s="30">
        <v>88.6</v>
      </c>
      <c r="BN38" s="30">
        <v>87.6</v>
      </c>
      <c r="BO38" s="30">
        <v>87.7</v>
      </c>
      <c r="BP38" s="31">
        <v>91</v>
      </c>
      <c r="BQ38" s="30">
        <v>92.1</v>
      </c>
      <c r="BR38" s="30">
        <v>91.4</v>
      </c>
      <c r="BS38" s="30">
        <v>94.4</v>
      </c>
      <c r="BT38" s="30">
        <v>93.5</v>
      </c>
      <c r="BU38" s="30">
        <v>94.3</v>
      </c>
      <c r="BV38" s="30">
        <v>93.1</v>
      </c>
      <c r="BW38" s="30">
        <v>93.8</v>
      </c>
      <c r="BX38" s="30">
        <v>98.5</v>
      </c>
      <c r="BY38" s="30">
        <v>99.8</v>
      </c>
      <c r="BZ38" s="30">
        <v>97.7</v>
      </c>
      <c r="CA38" s="30">
        <v>99.4</v>
      </c>
      <c r="CB38" s="30">
        <v>102.1</v>
      </c>
      <c r="CC38" s="30">
        <v>102.7</v>
      </c>
      <c r="CD38" s="30">
        <v>101.4</v>
      </c>
      <c r="CE38" s="30">
        <v>102.6</v>
      </c>
      <c r="CF38" s="30">
        <v>106.4</v>
      </c>
      <c r="CG38" s="30">
        <v>102.4</v>
      </c>
      <c r="CH38" s="30">
        <v>106.6</v>
      </c>
      <c r="CI38" s="30">
        <v>103.7</v>
      </c>
      <c r="CJ38" s="30">
        <v>104.8</v>
      </c>
      <c r="CK38" s="30">
        <v>107.9</v>
      </c>
      <c r="CL38" s="30">
        <v>105.9</v>
      </c>
      <c r="CM38" s="30">
        <v>106.1</v>
      </c>
      <c r="CN38" s="31">
        <v>106</v>
      </c>
      <c r="CO38" s="30">
        <v>109.6</v>
      </c>
      <c r="CP38" s="30">
        <v>110.4</v>
      </c>
      <c r="CQ38" s="30">
        <v>110.2</v>
      </c>
      <c r="CR38" s="30">
        <v>106.9</v>
      </c>
      <c r="CS38" s="30">
        <v>107.3</v>
      </c>
      <c r="CT38" s="30">
        <v>106.2</v>
      </c>
      <c r="CU38" s="30">
        <v>106.8</v>
      </c>
      <c r="CV38" s="30">
        <v>107.4</v>
      </c>
      <c r="CW38" s="30">
        <v>106.5</v>
      </c>
      <c r="CX38" s="30">
        <v>109.4</v>
      </c>
      <c r="CY38" s="30">
        <v>109.8</v>
      </c>
      <c r="CZ38" s="30">
        <v>111.5</v>
      </c>
      <c r="DA38" s="30">
        <v>111.9</v>
      </c>
      <c r="DB38" s="30">
        <v>109.2</v>
      </c>
      <c r="DC38" s="30">
        <v>109.2</v>
      </c>
      <c r="DD38" s="30">
        <v>108.9</v>
      </c>
      <c r="DE38" s="30">
        <v>110.2</v>
      </c>
      <c r="DF38" s="8"/>
      <c r="DG38" s="5" t="s">
        <v>240</v>
      </c>
      <c r="DH38" s="12">
        <f t="shared" si="2"/>
        <v>-1.2263099219621054</v>
      </c>
      <c r="DI38" s="10">
        <f t="shared" si="1"/>
        <v>22.853957636566324</v>
      </c>
      <c r="DJ38" s="10"/>
    </row>
    <row r="39" spans="1:114" ht="12.75">
      <c r="A39" s="7" t="s">
        <v>62</v>
      </c>
      <c r="B39" s="32">
        <v>91.5</v>
      </c>
      <c r="C39" s="32">
        <v>91.4</v>
      </c>
      <c r="D39" s="32">
        <v>94.8</v>
      </c>
      <c r="E39" s="32">
        <v>90.3</v>
      </c>
      <c r="F39" s="32">
        <v>89.8</v>
      </c>
      <c r="G39" s="32">
        <v>91.8</v>
      </c>
      <c r="H39" s="32">
        <v>94.9</v>
      </c>
      <c r="I39" s="32">
        <v>90.5</v>
      </c>
      <c r="J39" s="32">
        <v>90.1</v>
      </c>
      <c r="K39" s="33">
        <v>91</v>
      </c>
      <c r="L39" s="32">
        <v>94.4</v>
      </c>
      <c r="M39" s="33">
        <v>92</v>
      </c>
      <c r="N39" s="32">
        <v>91.1</v>
      </c>
      <c r="O39" s="33">
        <v>92</v>
      </c>
      <c r="P39" s="32">
        <v>92.5</v>
      </c>
      <c r="Q39" s="32">
        <v>93.5</v>
      </c>
      <c r="R39" s="32">
        <v>94.8</v>
      </c>
      <c r="S39" s="33">
        <v>94</v>
      </c>
      <c r="T39" s="32">
        <v>92.9</v>
      </c>
      <c r="U39" s="32">
        <v>92.7</v>
      </c>
      <c r="V39" s="32">
        <v>94.9</v>
      </c>
      <c r="W39" s="32">
        <v>93.1</v>
      </c>
      <c r="X39" s="32">
        <v>92.9</v>
      </c>
      <c r="Y39" s="32">
        <v>91.9</v>
      </c>
      <c r="Z39" s="32">
        <v>94.6</v>
      </c>
      <c r="AA39" s="32">
        <v>95.2</v>
      </c>
      <c r="AB39" s="32">
        <v>97.1</v>
      </c>
      <c r="AC39" s="32">
        <v>93.8</v>
      </c>
      <c r="AD39" s="32">
        <v>97.3</v>
      </c>
      <c r="AE39" s="32">
        <v>97.2</v>
      </c>
      <c r="AF39" s="32">
        <v>96.7</v>
      </c>
      <c r="AG39" s="33">
        <v>98</v>
      </c>
      <c r="AH39" s="32">
        <v>97.5</v>
      </c>
      <c r="AI39" s="32">
        <v>97.4</v>
      </c>
      <c r="AJ39" s="32">
        <v>95.8</v>
      </c>
      <c r="AK39" s="32">
        <v>96.8</v>
      </c>
      <c r="AL39" s="33">
        <v>95</v>
      </c>
      <c r="AM39" s="32">
        <v>94.4</v>
      </c>
      <c r="AN39" s="32">
        <v>93.9</v>
      </c>
      <c r="AO39" s="32">
        <v>96.9</v>
      </c>
      <c r="AP39" s="32">
        <v>97.1</v>
      </c>
      <c r="AQ39" s="32">
        <v>95.8</v>
      </c>
      <c r="AR39" s="32">
        <v>97.8</v>
      </c>
      <c r="AS39" s="32">
        <v>98.9</v>
      </c>
      <c r="AT39" s="32">
        <v>99.7</v>
      </c>
      <c r="AU39" s="32">
        <v>96.4</v>
      </c>
      <c r="AV39" s="32">
        <v>97.2</v>
      </c>
      <c r="AW39" s="32">
        <v>96.7</v>
      </c>
      <c r="AX39" s="32">
        <v>98.2</v>
      </c>
      <c r="AY39" s="32">
        <v>100.4</v>
      </c>
      <c r="AZ39" s="32">
        <v>98.7</v>
      </c>
      <c r="BA39" s="32">
        <v>100.9</v>
      </c>
      <c r="BB39" s="32">
        <v>100.6</v>
      </c>
      <c r="BC39" s="32">
        <v>99.7</v>
      </c>
      <c r="BD39" s="32">
        <v>99.3</v>
      </c>
      <c r="BE39" s="32">
        <v>101.4</v>
      </c>
      <c r="BF39" s="32">
        <v>101.6</v>
      </c>
      <c r="BG39" s="32">
        <v>103.7</v>
      </c>
      <c r="BH39" s="32">
        <v>102.2</v>
      </c>
      <c r="BI39" s="32">
        <v>100.6</v>
      </c>
      <c r="BJ39" s="32">
        <v>103.5</v>
      </c>
      <c r="BK39" s="32">
        <v>101.5</v>
      </c>
      <c r="BL39" s="32">
        <v>101.5</v>
      </c>
      <c r="BM39" s="32">
        <v>95.8</v>
      </c>
      <c r="BN39" s="32">
        <v>93.7</v>
      </c>
      <c r="BO39" s="32">
        <v>94.9</v>
      </c>
      <c r="BP39" s="32">
        <v>94.3</v>
      </c>
      <c r="BQ39" s="32">
        <v>95.7</v>
      </c>
      <c r="BR39" s="32">
        <v>98.7</v>
      </c>
      <c r="BS39" s="32">
        <v>100.4</v>
      </c>
      <c r="BT39" s="32">
        <v>99.8</v>
      </c>
      <c r="BU39" s="32">
        <v>100.7</v>
      </c>
      <c r="BV39" s="33">
        <v>98</v>
      </c>
      <c r="BW39" s="32">
        <v>98.2</v>
      </c>
      <c r="BX39" s="32">
        <v>100.2</v>
      </c>
      <c r="BY39" s="32">
        <v>100.5</v>
      </c>
      <c r="BZ39" s="32">
        <v>99.3</v>
      </c>
      <c r="CA39" s="32">
        <v>99.7</v>
      </c>
      <c r="CB39" s="32">
        <v>100.3</v>
      </c>
      <c r="CC39" s="32">
        <v>98.4</v>
      </c>
      <c r="CD39" s="32">
        <v>97.9</v>
      </c>
      <c r="CE39" s="32">
        <v>101.1</v>
      </c>
      <c r="CF39" s="32">
        <v>102.5</v>
      </c>
      <c r="CG39" s="32">
        <v>103.9</v>
      </c>
      <c r="CH39" s="32">
        <v>104.4</v>
      </c>
      <c r="CI39" s="32">
        <v>105.5</v>
      </c>
      <c r="CJ39" s="32">
        <v>106.5</v>
      </c>
      <c r="CK39" s="32">
        <v>107.2</v>
      </c>
      <c r="CL39" s="32">
        <v>107.2</v>
      </c>
      <c r="CM39" s="32">
        <v>108.2</v>
      </c>
      <c r="CN39" s="32">
        <v>110.3</v>
      </c>
      <c r="CO39" s="32">
        <v>110.9</v>
      </c>
      <c r="CP39" s="32">
        <v>112.4</v>
      </c>
      <c r="CQ39" s="33">
        <v>111</v>
      </c>
      <c r="CR39" s="33">
        <v>111</v>
      </c>
      <c r="CS39" s="33">
        <v>109</v>
      </c>
      <c r="CT39" s="32">
        <v>105.6</v>
      </c>
      <c r="CU39" s="32">
        <v>106.3</v>
      </c>
      <c r="CV39" s="32">
        <v>108.6</v>
      </c>
      <c r="CW39" s="32">
        <v>107.7</v>
      </c>
      <c r="CX39" s="32">
        <v>111.7</v>
      </c>
      <c r="CY39" s="32">
        <v>111.8</v>
      </c>
      <c r="CZ39" s="33">
        <v>111</v>
      </c>
      <c r="DA39" s="32">
        <v>115.7</v>
      </c>
      <c r="DB39" s="33">
        <v>110</v>
      </c>
      <c r="DC39" s="32">
        <v>110.3</v>
      </c>
      <c r="DD39" s="32">
        <v>110.4</v>
      </c>
      <c r="DE39" s="33">
        <v>110</v>
      </c>
      <c r="DF39" s="8"/>
      <c r="DG39" s="5" t="str">
        <f>A39</f>
        <v>Architecture, engineering, testing</v>
      </c>
      <c r="DH39" s="12">
        <f t="shared" si="2"/>
        <v>-5.615763546798033</v>
      </c>
      <c r="DI39" s="10">
        <f t="shared" si="1"/>
        <v>8.374384236453203</v>
      </c>
      <c r="DJ39" s="10"/>
    </row>
    <row r="40" spans="1:114" ht="12.75">
      <c r="A40" s="7" t="s">
        <v>56</v>
      </c>
      <c r="B40" s="30">
        <v>94.1</v>
      </c>
      <c r="C40" s="31">
        <v>96</v>
      </c>
      <c r="D40" s="30">
        <v>97.8</v>
      </c>
      <c r="E40" s="30">
        <v>95.2</v>
      </c>
      <c r="F40" s="31">
        <v>96</v>
      </c>
      <c r="G40" s="30">
        <v>97.7</v>
      </c>
      <c r="H40" s="30">
        <v>99.1</v>
      </c>
      <c r="I40" s="31">
        <v>99</v>
      </c>
      <c r="J40" s="30">
        <v>99.8</v>
      </c>
      <c r="K40" s="30">
        <v>96.6</v>
      </c>
      <c r="L40" s="30">
        <v>96.5</v>
      </c>
      <c r="M40" s="30">
        <v>95.8</v>
      </c>
      <c r="N40" s="30">
        <v>98.1</v>
      </c>
      <c r="O40" s="31">
        <v>100</v>
      </c>
      <c r="P40" s="30">
        <v>98.6</v>
      </c>
      <c r="Q40" s="30">
        <v>99.5</v>
      </c>
      <c r="R40" s="30">
        <v>99.1</v>
      </c>
      <c r="S40" s="31">
        <v>99</v>
      </c>
      <c r="T40" s="31">
        <v>100</v>
      </c>
      <c r="U40" s="30">
        <v>100.3</v>
      </c>
      <c r="V40" s="30">
        <v>101.4</v>
      </c>
      <c r="W40" s="30">
        <v>100.1</v>
      </c>
      <c r="X40" s="30">
        <v>102.2</v>
      </c>
      <c r="Y40" s="31">
        <v>98</v>
      </c>
      <c r="Z40" s="30">
        <v>97.9</v>
      </c>
      <c r="AA40" s="30">
        <v>97.8</v>
      </c>
      <c r="AB40" s="30">
        <v>99.3</v>
      </c>
      <c r="AC40" s="30">
        <v>98.5</v>
      </c>
      <c r="AD40" s="30">
        <v>102.2</v>
      </c>
      <c r="AE40" s="30">
        <v>98.6</v>
      </c>
      <c r="AF40" s="30">
        <v>100.1</v>
      </c>
      <c r="AG40" s="30">
        <v>98.5</v>
      </c>
      <c r="AH40" s="30">
        <v>100.6</v>
      </c>
      <c r="AI40" s="30">
        <v>98.3</v>
      </c>
      <c r="AJ40" s="31">
        <v>99</v>
      </c>
      <c r="AK40" s="30">
        <v>99.8</v>
      </c>
      <c r="AL40" s="30">
        <v>101.1</v>
      </c>
      <c r="AM40" s="30">
        <v>100.8</v>
      </c>
      <c r="AN40" s="30">
        <v>100.7</v>
      </c>
      <c r="AO40" s="30">
        <v>101.5</v>
      </c>
      <c r="AP40" s="30">
        <v>99.8</v>
      </c>
      <c r="AQ40" s="30">
        <v>102.2</v>
      </c>
      <c r="AR40" s="30">
        <v>101.2</v>
      </c>
      <c r="AS40" s="30">
        <v>99.9</v>
      </c>
      <c r="AT40" s="30">
        <v>101.1</v>
      </c>
      <c r="AU40" s="30">
        <v>103.7</v>
      </c>
      <c r="AV40" s="30">
        <v>101.2</v>
      </c>
      <c r="AW40" s="31">
        <v>103</v>
      </c>
      <c r="AX40" s="31">
        <v>104</v>
      </c>
      <c r="AY40" s="30">
        <v>103.6</v>
      </c>
      <c r="AZ40" s="30">
        <v>105.1</v>
      </c>
      <c r="BA40" s="30">
        <v>101.5</v>
      </c>
      <c r="BB40" s="30">
        <v>100.6</v>
      </c>
      <c r="BC40" s="30">
        <v>103.1</v>
      </c>
      <c r="BD40" s="30">
        <v>100.1</v>
      </c>
      <c r="BE40" s="31">
        <v>102</v>
      </c>
      <c r="BF40" s="30">
        <v>101.6</v>
      </c>
      <c r="BG40" s="30">
        <v>100.2</v>
      </c>
      <c r="BH40" s="30">
        <v>101.3</v>
      </c>
      <c r="BI40" s="31">
        <v>101</v>
      </c>
      <c r="BJ40" s="30">
        <v>99.9</v>
      </c>
      <c r="BK40" s="30">
        <v>100.5</v>
      </c>
      <c r="BL40" s="30">
        <v>95.9</v>
      </c>
      <c r="BM40" s="31">
        <v>82</v>
      </c>
      <c r="BN40" s="30">
        <v>79.7</v>
      </c>
      <c r="BO40" s="30">
        <v>82.4</v>
      </c>
      <c r="BP40" s="31">
        <v>85</v>
      </c>
      <c r="BQ40" s="30">
        <v>88.8</v>
      </c>
      <c r="BR40" s="30">
        <v>91.7</v>
      </c>
      <c r="BS40" s="31">
        <v>94</v>
      </c>
      <c r="BT40" s="30">
        <v>94.7</v>
      </c>
      <c r="BU40" s="30">
        <v>98.5</v>
      </c>
      <c r="BV40" s="30">
        <v>93.6</v>
      </c>
      <c r="BW40" s="30">
        <v>94.2</v>
      </c>
      <c r="BX40" s="30">
        <v>96.2</v>
      </c>
      <c r="BY40" s="30">
        <v>96.4</v>
      </c>
      <c r="BZ40" s="30">
        <v>97.9</v>
      </c>
      <c r="CA40" s="30">
        <v>99.7</v>
      </c>
      <c r="CB40" s="31">
        <v>101</v>
      </c>
      <c r="CC40" s="30">
        <v>102.5</v>
      </c>
      <c r="CD40" s="30">
        <v>102.8</v>
      </c>
      <c r="CE40" s="30">
        <v>104.2</v>
      </c>
      <c r="CF40" s="30">
        <v>105.8</v>
      </c>
      <c r="CG40" s="30">
        <v>105.6</v>
      </c>
      <c r="CH40" s="30">
        <v>105.9</v>
      </c>
      <c r="CI40" s="30">
        <v>108.1</v>
      </c>
      <c r="CJ40" s="30">
        <v>107.3</v>
      </c>
      <c r="CK40" s="30">
        <v>108.9</v>
      </c>
      <c r="CL40" s="30">
        <v>107.5</v>
      </c>
      <c r="CM40" s="30">
        <v>106.6</v>
      </c>
      <c r="CN40" s="30">
        <v>108.5</v>
      </c>
      <c r="CO40" s="30">
        <v>108.1</v>
      </c>
      <c r="CP40" s="30">
        <v>109.1</v>
      </c>
      <c r="CQ40" s="31">
        <v>108</v>
      </c>
      <c r="CR40" s="30">
        <v>106.2</v>
      </c>
      <c r="CS40" s="30">
        <v>109.3</v>
      </c>
      <c r="CT40" s="30">
        <v>109.9</v>
      </c>
      <c r="CU40" s="30">
        <v>105.7</v>
      </c>
      <c r="CV40" s="30">
        <v>108.6</v>
      </c>
      <c r="CW40" s="30">
        <v>107.5</v>
      </c>
      <c r="CX40" s="30">
        <v>109.7</v>
      </c>
      <c r="CY40" s="30">
        <v>107.4</v>
      </c>
      <c r="CZ40" s="30">
        <v>109.2</v>
      </c>
      <c r="DA40" s="30">
        <v>109.2</v>
      </c>
      <c r="DB40" s="30">
        <v>109.8</v>
      </c>
      <c r="DC40" s="30">
        <v>109.8</v>
      </c>
      <c r="DD40" s="30">
        <v>111.8</v>
      </c>
      <c r="DE40" s="30">
        <v>110.3</v>
      </c>
      <c r="DF40" s="8"/>
      <c r="DG40" s="5" t="str">
        <f>A40</f>
        <v>Advertising &amp; market research</v>
      </c>
      <c r="DH40" s="12">
        <f t="shared" si="2"/>
        <v>-18.407960199004975</v>
      </c>
      <c r="DI40" s="10">
        <f t="shared" si="1"/>
        <v>9.751243781094532</v>
      </c>
      <c r="DJ40" s="10"/>
    </row>
    <row r="41" spans="1:114" ht="12.75">
      <c r="A41" s="7" t="s">
        <v>61</v>
      </c>
      <c r="B41" s="32">
        <v>81.3</v>
      </c>
      <c r="C41" s="32">
        <v>76.7</v>
      </c>
      <c r="D41" s="32">
        <v>80.3</v>
      </c>
      <c r="E41" s="32">
        <v>78.8</v>
      </c>
      <c r="F41" s="32">
        <v>78.7</v>
      </c>
      <c r="G41" s="32">
        <v>84.4</v>
      </c>
      <c r="H41" s="32">
        <v>83.5</v>
      </c>
      <c r="I41" s="32">
        <v>81.1</v>
      </c>
      <c r="J41" s="32">
        <v>86.2</v>
      </c>
      <c r="K41" s="32">
        <v>84.2</v>
      </c>
      <c r="L41" s="32">
        <v>81.6</v>
      </c>
      <c r="M41" s="32">
        <v>84.7</v>
      </c>
      <c r="N41" s="32">
        <v>83.6</v>
      </c>
      <c r="O41" s="32">
        <v>84.3</v>
      </c>
      <c r="P41" s="32">
        <v>84.8</v>
      </c>
      <c r="Q41" s="32">
        <v>89.5</v>
      </c>
      <c r="R41" s="33">
        <v>87</v>
      </c>
      <c r="S41" s="32">
        <v>87.1</v>
      </c>
      <c r="T41" s="32">
        <v>85.4</v>
      </c>
      <c r="U41" s="32">
        <v>90.7</v>
      </c>
      <c r="V41" s="32">
        <v>87.2</v>
      </c>
      <c r="W41" s="32">
        <v>86.6</v>
      </c>
      <c r="X41" s="32">
        <v>91.2</v>
      </c>
      <c r="Y41" s="32">
        <v>87.7</v>
      </c>
      <c r="Z41" s="32">
        <v>86.1</v>
      </c>
      <c r="AA41" s="32">
        <v>91.8</v>
      </c>
      <c r="AB41" s="32">
        <v>90.7</v>
      </c>
      <c r="AC41" s="32">
        <v>87.5</v>
      </c>
      <c r="AD41" s="33">
        <v>93</v>
      </c>
      <c r="AE41" s="32">
        <v>89.1</v>
      </c>
      <c r="AF41" s="32">
        <v>92.2</v>
      </c>
      <c r="AG41" s="33">
        <v>91</v>
      </c>
      <c r="AH41" s="32">
        <v>92.1</v>
      </c>
      <c r="AI41" s="32">
        <v>88.4</v>
      </c>
      <c r="AJ41" s="32">
        <v>92.3</v>
      </c>
      <c r="AK41" s="32">
        <v>91.3</v>
      </c>
      <c r="AL41" s="32">
        <v>93.5</v>
      </c>
      <c r="AM41" s="32">
        <v>93.9</v>
      </c>
      <c r="AN41" s="32">
        <v>93.8</v>
      </c>
      <c r="AO41" s="32">
        <v>94.9</v>
      </c>
      <c r="AP41" s="32">
        <v>92.6</v>
      </c>
      <c r="AQ41" s="32">
        <v>97.6</v>
      </c>
      <c r="AR41" s="33">
        <v>94</v>
      </c>
      <c r="AS41" s="32">
        <v>93.1</v>
      </c>
      <c r="AT41" s="32">
        <v>96.7</v>
      </c>
      <c r="AU41" s="33">
        <v>96</v>
      </c>
      <c r="AV41" s="32">
        <v>96.4</v>
      </c>
      <c r="AW41" s="32">
        <v>95.3</v>
      </c>
      <c r="AX41" s="33">
        <v>97</v>
      </c>
      <c r="AY41" s="32">
        <v>96.1</v>
      </c>
      <c r="AZ41" s="32">
        <v>95.7</v>
      </c>
      <c r="BA41" s="32">
        <v>96.8</v>
      </c>
      <c r="BB41" s="32">
        <v>96.1</v>
      </c>
      <c r="BC41" s="32">
        <v>95.3</v>
      </c>
      <c r="BD41" s="32">
        <v>95.9</v>
      </c>
      <c r="BE41" s="32">
        <v>96.2</v>
      </c>
      <c r="BF41" s="32">
        <v>98.7</v>
      </c>
      <c r="BG41" s="32">
        <v>93.7</v>
      </c>
      <c r="BH41" s="32">
        <v>95.7</v>
      </c>
      <c r="BI41" s="32">
        <v>95.4</v>
      </c>
      <c r="BJ41" s="32">
        <v>96.7</v>
      </c>
      <c r="BK41" s="32">
        <v>95.6</v>
      </c>
      <c r="BL41" s="32">
        <v>93.7</v>
      </c>
      <c r="BM41" s="32">
        <v>87.9</v>
      </c>
      <c r="BN41" s="32">
        <v>87.1</v>
      </c>
      <c r="BO41" s="32">
        <v>89.8</v>
      </c>
      <c r="BP41" s="32">
        <v>93.2</v>
      </c>
      <c r="BQ41" s="33">
        <v>90</v>
      </c>
      <c r="BR41" s="32">
        <v>93.3</v>
      </c>
      <c r="BS41" s="32">
        <v>103.2</v>
      </c>
      <c r="BT41" s="32">
        <v>100.5</v>
      </c>
      <c r="BU41" s="32">
        <v>93.8</v>
      </c>
      <c r="BV41" s="32">
        <v>90.1</v>
      </c>
      <c r="BW41" s="32">
        <v>92.2</v>
      </c>
      <c r="BX41" s="32">
        <v>96.6</v>
      </c>
      <c r="BY41" s="32">
        <v>102.8</v>
      </c>
      <c r="BZ41" s="32">
        <v>97.1</v>
      </c>
      <c r="CA41" s="32">
        <v>102.8</v>
      </c>
      <c r="CB41" s="32">
        <v>97.9</v>
      </c>
      <c r="CC41" s="32">
        <v>102.3</v>
      </c>
      <c r="CD41" s="32">
        <v>101.4</v>
      </c>
      <c r="CE41" s="32">
        <v>105.5</v>
      </c>
      <c r="CF41" s="32">
        <v>105.5</v>
      </c>
      <c r="CG41" s="32">
        <v>105.8</v>
      </c>
      <c r="CH41" s="33">
        <v>104</v>
      </c>
      <c r="CI41" s="32">
        <v>106.8</v>
      </c>
      <c r="CJ41" s="32">
        <v>110.1</v>
      </c>
      <c r="CK41" s="32">
        <v>112.3</v>
      </c>
      <c r="CL41" s="32">
        <v>112.4</v>
      </c>
      <c r="CM41" s="32">
        <v>113.1</v>
      </c>
      <c r="CN41" s="32">
        <v>113.6</v>
      </c>
      <c r="CO41" s="32">
        <v>114.6</v>
      </c>
      <c r="CP41" s="32">
        <v>113.9</v>
      </c>
      <c r="CQ41" s="32">
        <v>114.5</v>
      </c>
      <c r="CR41" s="32">
        <v>114.2</v>
      </c>
      <c r="CS41" s="32">
        <v>112.5</v>
      </c>
      <c r="CT41" s="32">
        <v>113.2</v>
      </c>
      <c r="CU41" s="32">
        <v>115.1</v>
      </c>
      <c r="CV41" s="32">
        <v>111.1</v>
      </c>
      <c r="CW41" s="32">
        <v>113.7</v>
      </c>
      <c r="CX41" s="33">
        <v>114</v>
      </c>
      <c r="CY41" s="32">
        <v>116.4</v>
      </c>
      <c r="CZ41" s="32">
        <v>115.9</v>
      </c>
      <c r="DA41" s="32">
        <v>112.7</v>
      </c>
      <c r="DB41" s="32">
        <v>111.8</v>
      </c>
      <c r="DC41" s="32">
        <v>110.2</v>
      </c>
      <c r="DD41" s="33">
        <v>114</v>
      </c>
      <c r="DE41" s="32">
        <v>105.2</v>
      </c>
      <c r="DF41" s="8"/>
      <c r="DG41" s="5" t="str">
        <f>A41</f>
        <v>Other professional, scientific, technical services</v>
      </c>
      <c r="DH41" s="12">
        <f t="shared" si="2"/>
        <v>-8.05439330543932</v>
      </c>
      <c r="DI41" s="10">
        <f t="shared" si="1"/>
        <v>10.041841004184104</v>
      </c>
      <c r="DJ41" s="10"/>
    </row>
    <row r="42" spans="1:114" ht="12.75">
      <c r="A42" s="13"/>
      <c r="B42" s="15"/>
      <c r="C42" s="15"/>
      <c r="D42" s="15"/>
      <c r="E42" s="15"/>
      <c r="F42" s="15"/>
      <c r="G42" s="15"/>
      <c r="H42" s="15"/>
      <c r="I42" s="15"/>
      <c r="J42" s="15"/>
      <c r="K42" s="16"/>
      <c r="L42" s="15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6"/>
      <c r="BN42" s="15"/>
      <c r="BO42" s="15"/>
      <c r="BP42" s="15"/>
      <c r="BQ42" s="16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6"/>
      <c r="CC42" s="15"/>
      <c r="CD42" s="15"/>
      <c r="CE42" s="16"/>
      <c r="CF42" s="15"/>
      <c r="CG42" s="15"/>
      <c r="CH42" s="15"/>
      <c r="CI42" s="15"/>
      <c r="CJ42" s="15"/>
      <c r="CK42" s="15"/>
      <c r="CL42" s="15"/>
      <c r="CM42" s="15"/>
      <c r="CN42" s="16"/>
      <c r="CO42" s="15"/>
      <c r="CP42" s="15"/>
      <c r="CQ42" s="15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8"/>
      <c r="DC42" s="8"/>
      <c r="DD42" s="8"/>
      <c r="DE42" s="8"/>
      <c r="DF42" s="8"/>
      <c r="DG42" s="5" t="s">
        <v>141</v>
      </c>
      <c r="DH42" s="12" t="s">
        <v>141</v>
      </c>
      <c r="DI42" s="10" t="s">
        <v>141</v>
      </c>
      <c r="DJ42" s="10"/>
    </row>
    <row r="43" spans="1:114" ht="12.75">
      <c r="A43" s="7" t="s">
        <v>125</v>
      </c>
      <c r="B43" s="40">
        <v>87.6</v>
      </c>
      <c r="C43" s="40">
        <v>88.5</v>
      </c>
      <c r="D43" s="40">
        <v>89.4</v>
      </c>
      <c r="E43" s="40">
        <v>89.5</v>
      </c>
      <c r="F43" s="40">
        <v>88.9</v>
      </c>
      <c r="G43" s="40">
        <v>89.6</v>
      </c>
      <c r="H43" s="40">
        <v>92.5</v>
      </c>
      <c r="I43" s="40">
        <v>90.6</v>
      </c>
      <c r="J43" s="40">
        <v>91.2</v>
      </c>
      <c r="K43" s="40">
        <v>90.8</v>
      </c>
      <c r="L43" s="40">
        <v>91.6</v>
      </c>
      <c r="M43" s="40">
        <v>91.4</v>
      </c>
      <c r="N43" s="40">
        <v>93.3</v>
      </c>
      <c r="O43" s="40">
        <v>94.6</v>
      </c>
      <c r="P43" s="40">
        <v>93.3</v>
      </c>
      <c r="Q43" s="40">
        <v>94.3</v>
      </c>
      <c r="R43" s="40">
        <v>95.3</v>
      </c>
      <c r="S43" s="40">
        <v>95.7</v>
      </c>
      <c r="T43" s="41">
        <v>95</v>
      </c>
      <c r="U43" s="40">
        <v>95.4</v>
      </c>
      <c r="V43" s="41">
        <v>96</v>
      </c>
      <c r="W43" s="40">
        <v>96.7</v>
      </c>
      <c r="X43" s="40">
        <v>97.4</v>
      </c>
      <c r="Y43" s="40">
        <v>96.7</v>
      </c>
      <c r="Z43" s="40">
        <v>98.1</v>
      </c>
      <c r="AA43" s="40">
        <v>98.9</v>
      </c>
      <c r="AB43" s="40">
        <v>99.7</v>
      </c>
      <c r="AC43" s="40">
        <v>98.7</v>
      </c>
      <c r="AD43" s="40">
        <v>101.8</v>
      </c>
      <c r="AE43" s="40">
        <v>98.7</v>
      </c>
      <c r="AF43" s="40">
        <v>101.8</v>
      </c>
      <c r="AG43" s="40">
        <v>102.2</v>
      </c>
      <c r="AH43" s="40">
        <v>101.4</v>
      </c>
      <c r="AI43" s="40">
        <v>100.5</v>
      </c>
      <c r="AJ43" s="40">
        <v>102.7</v>
      </c>
      <c r="AK43" s="40">
        <v>104.3</v>
      </c>
      <c r="AL43" s="40">
        <v>103.8</v>
      </c>
      <c r="AM43" s="40">
        <v>102.1</v>
      </c>
      <c r="AN43" s="40">
        <v>101.3</v>
      </c>
      <c r="AO43" s="40">
        <v>106.8</v>
      </c>
      <c r="AP43" s="40">
        <v>109.2</v>
      </c>
      <c r="AQ43" s="40">
        <v>103.9</v>
      </c>
      <c r="AR43" s="40">
        <v>107.3</v>
      </c>
      <c r="AS43" s="40">
        <v>108.4</v>
      </c>
      <c r="AT43" s="40">
        <v>103.1</v>
      </c>
      <c r="AU43" s="40">
        <v>107.8</v>
      </c>
      <c r="AV43" s="40">
        <v>112.9</v>
      </c>
      <c r="AW43" s="40">
        <v>107.1</v>
      </c>
      <c r="AX43" s="40">
        <v>105.7</v>
      </c>
      <c r="AY43" s="40">
        <v>105.5</v>
      </c>
      <c r="AZ43" s="40">
        <v>105.2</v>
      </c>
      <c r="BA43" s="41">
        <v>107</v>
      </c>
      <c r="BB43" s="40">
        <v>104.5</v>
      </c>
      <c r="BC43" s="40">
        <v>105.6</v>
      </c>
      <c r="BD43" s="40">
        <v>106.3</v>
      </c>
      <c r="BE43" s="40">
        <v>104.9</v>
      </c>
      <c r="BF43" s="40">
        <v>104.9</v>
      </c>
      <c r="BG43" s="40">
        <v>108.2</v>
      </c>
      <c r="BH43" s="40">
        <v>104.7</v>
      </c>
      <c r="BI43" s="40">
        <v>104.4</v>
      </c>
      <c r="BJ43" s="40">
        <v>104.3</v>
      </c>
      <c r="BK43" s="40">
        <v>103.1</v>
      </c>
      <c r="BL43" s="41">
        <v>94</v>
      </c>
      <c r="BM43" s="40">
        <v>87.9</v>
      </c>
      <c r="BN43" s="40">
        <v>84.3</v>
      </c>
      <c r="BO43" s="40">
        <v>83.8</v>
      </c>
      <c r="BP43" s="41">
        <v>88</v>
      </c>
      <c r="BQ43" s="40">
        <v>87.3</v>
      </c>
      <c r="BR43" s="40">
        <v>89.6</v>
      </c>
      <c r="BS43" s="40">
        <v>94.3</v>
      </c>
      <c r="BT43" s="40">
        <v>92.1</v>
      </c>
      <c r="BU43" s="40">
        <v>93.9</v>
      </c>
      <c r="BV43" s="40">
        <v>94.6</v>
      </c>
      <c r="BW43" s="40">
        <v>94.4</v>
      </c>
      <c r="BX43" s="40">
        <v>97.1</v>
      </c>
      <c r="BY43" s="40">
        <v>99.6</v>
      </c>
      <c r="BZ43" s="40">
        <v>97.6</v>
      </c>
      <c r="CA43" s="40">
        <v>99.1</v>
      </c>
      <c r="CB43" s="40">
        <v>102.2</v>
      </c>
      <c r="CC43" s="40">
        <v>99.3</v>
      </c>
      <c r="CD43" s="40">
        <v>101.5</v>
      </c>
      <c r="CE43" s="40">
        <v>105.1</v>
      </c>
      <c r="CF43" s="40">
        <v>105.1</v>
      </c>
      <c r="CG43" s="40">
        <v>104.4</v>
      </c>
      <c r="CH43" s="40">
        <v>104.2</v>
      </c>
      <c r="CI43" s="40">
        <v>107.1</v>
      </c>
      <c r="CJ43" s="40">
        <v>108.4</v>
      </c>
      <c r="CK43" s="40">
        <v>109.2</v>
      </c>
      <c r="CL43" s="40">
        <v>111.9</v>
      </c>
      <c r="CM43" s="40">
        <v>109.3</v>
      </c>
      <c r="CN43" s="40">
        <v>110.1</v>
      </c>
      <c r="CO43" s="41">
        <v>110</v>
      </c>
      <c r="CP43" s="40">
        <v>109.5</v>
      </c>
      <c r="CQ43" s="40">
        <v>110.7</v>
      </c>
      <c r="CR43" s="40">
        <v>113.9</v>
      </c>
      <c r="CS43" s="40">
        <v>109.3</v>
      </c>
      <c r="CT43" s="40">
        <v>109.9</v>
      </c>
      <c r="CU43" s="40">
        <v>110.8</v>
      </c>
      <c r="CV43" s="40">
        <v>112.5</v>
      </c>
      <c r="CW43" s="40">
        <v>112.8</v>
      </c>
      <c r="CX43" s="40">
        <v>116.5</v>
      </c>
      <c r="CY43" s="40">
        <v>110.9</v>
      </c>
      <c r="CZ43" s="40">
        <v>113.8</v>
      </c>
      <c r="DA43" s="40">
        <v>112.2</v>
      </c>
      <c r="DB43" s="40">
        <v>112.5</v>
      </c>
      <c r="DC43" s="40">
        <v>112.7</v>
      </c>
      <c r="DD43" s="40">
        <v>109.8</v>
      </c>
      <c r="DE43" s="40">
        <v>111.6</v>
      </c>
      <c r="DF43" s="8"/>
      <c r="DG43" s="5" t="str">
        <f aca="true" t="shared" si="7" ref="DG43:DG49">A43</f>
        <v>Administrative &amp; support service</v>
      </c>
      <c r="DH43" s="12">
        <f t="shared" si="2"/>
        <v>-14.742967992240533</v>
      </c>
      <c r="DI43" s="10">
        <f t="shared" si="1"/>
        <v>8.244422890397662</v>
      </c>
      <c r="DJ43" s="10"/>
    </row>
    <row r="44" spans="1:114" ht="12.75">
      <c r="A44" s="7" t="s">
        <v>124</v>
      </c>
      <c r="B44" s="41">
        <v>81</v>
      </c>
      <c r="C44" s="40">
        <v>81.6</v>
      </c>
      <c r="D44" s="40">
        <v>81.5</v>
      </c>
      <c r="E44" s="41">
        <v>82</v>
      </c>
      <c r="F44" s="40">
        <v>83.1</v>
      </c>
      <c r="G44" s="40">
        <v>82.2</v>
      </c>
      <c r="H44" s="40">
        <v>85.2</v>
      </c>
      <c r="I44" s="40">
        <v>82.2</v>
      </c>
      <c r="J44" s="40">
        <v>83.1</v>
      </c>
      <c r="K44" s="40">
        <v>85.2</v>
      </c>
      <c r="L44" s="40">
        <v>84.6</v>
      </c>
      <c r="M44" s="40">
        <v>84.9</v>
      </c>
      <c r="N44" s="40">
        <v>85.6</v>
      </c>
      <c r="O44" s="40">
        <v>86.8</v>
      </c>
      <c r="P44" s="40">
        <v>85.3</v>
      </c>
      <c r="Q44" s="40">
        <v>87.2</v>
      </c>
      <c r="R44" s="40">
        <v>88.4</v>
      </c>
      <c r="S44" s="40">
        <v>88.4</v>
      </c>
      <c r="T44" s="40">
        <v>88.9</v>
      </c>
      <c r="U44" s="40">
        <v>88.2</v>
      </c>
      <c r="V44" s="40">
        <v>89.7</v>
      </c>
      <c r="W44" s="40">
        <v>88.9</v>
      </c>
      <c r="X44" s="40">
        <v>91.4</v>
      </c>
      <c r="Y44" s="40">
        <v>90.3</v>
      </c>
      <c r="Z44" s="40">
        <v>89.7</v>
      </c>
      <c r="AA44" s="40">
        <v>90.3</v>
      </c>
      <c r="AB44" s="40">
        <v>91.7</v>
      </c>
      <c r="AC44" s="41">
        <v>90</v>
      </c>
      <c r="AD44" s="41">
        <v>92</v>
      </c>
      <c r="AE44" s="40">
        <v>90.2</v>
      </c>
      <c r="AF44" s="41">
        <v>91</v>
      </c>
      <c r="AG44" s="40">
        <v>91.1</v>
      </c>
      <c r="AH44" s="40">
        <v>92.1</v>
      </c>
      <c r="AI44" s="40">
        <v>89.2</v>
      </c>
      <c r="AJ44" s="40">
        <v>91.6</v>
      </c>
      <c r="AK44" s="40">
        <v>91.7</v>
      </c>
      <c r="AL44" s="41">
        <v>90</v>
      </c>
      <c r="AM44" s="40">
        <v>90.7</v>
      </c>
      <c r="AN44" s="40">
        <v>90.7</v>
      </c>
      <c r="AO44" s="40">
        <v>91.4</v>
      </c>
      <c r="AP44" s="40">
        <v>92.5</v>
      </c>
      <c r="AQ44" s="40">
        <v>94.2</v>
      </c>
      <c r="AR44" s="40">
        <v>94.1</v>
      </c>
      <c r="AS44" s="40">
        <v>95.2</v>
      </c>
      <c r="AT44" s="40">
        <v>95.6</v>
      </c>
      <c r="AU44" s="40">
        <v>97.3</v>
      </c>
      <c r="AV44" s="40">
        <v>98.4</v>
      </c>
      <c r="AW44" s="40">
        <v>97.6</v>
      </c>
      <c r="AX44" s="40">
        <v>97.2</v>
      </c>
      <c r="AY44" s="40">
        <v>97.4</v>
      </c>
      <c r="AZ44" s="40">
        <v>96.7</v>
      </c>
      <c r="BA44" s="40">
        <v>98.2</v>
      </c>
      <c r="BB44" s="41">
        <v>97</v>
      </c>
      <c r="BC44" s="40">
        <v>98.8</v>
      </c>
      <c r="BD44" s="40">
        <v>100.2</v>
      </c>
      <c r="BE44" s="40">
        <v>99.9</v>
      </c>
      <c r="BF44" s="40">
        <v>100.4</v>
      </c>
      <c r="BG44" s="40">
        <v>100.3</v>
      </c>
      <c r="BH44" s="40">
        <v>100.1</v>
      </c>
      <c r="BI44" s="41">
        <v>100</v>
      </c>
      <c r="BJ44" s="40">
        <v>95.6</v>
      </c>
      <c r="BK44" s="40">
        <v>95.8</v>
      </c>
      <c r="BL44" s="40">
        <v>87.6</v>
      </c>
      <c r="BM44" s="40">
        <v>83.8</v>
      </c>
      <c r="BN44" s="40">
        <v>83.4</v>
      </c>
      <c r="BO44" s="40">
        <v>84.4</v>
      </c>
      <c r="BP44" s="41">
        <v>87</v>
      </c>
      <c r="BQ44" s="40">
        <v>87.6</v>
      </c>
      <c r="BR44" s="40">
        <v>89.6</v>
      </c>
      <c r="BS44" s="40">
        <v>92.3</v>
      </c>
      <c r="BT44" s="41">
        <v>92</v>
      </c>
      <c r="BU44" s="40">
        <v>92.1</v>
      </c>
      <c r="BV44" s="40">
        <v>95.7</v>
      </c>
      <c r="BW44" s="40">
        <v>94.7</v>
      </c>
      <c r="BX44" s="40">
        <v>97.5</v>
      </c>
      <c r="BY44" s="40">
        <v>105.1</v>
      </c>
      <c r="BZ44" s="40">
        <v>96.7</v>
      </c>
      <c r="CA44" s="40">
        <v>104.7</v>
      </c>
      <c r="CB44" s="40">
        <v>100.5</v>
      </c>
      <c r="CC44" s="41">
        <v>98</v>
      </c>
      <c r="CD44" s="40">
        <v>102.1</v>
      </c>
      <c r="CE44" s="40">
        <v>101.1</v>
      </c>
      <c r="CF44" s="40">
        <v>100.3</v>
      </c>
      <c r="CG44" s="40">
        <v>103.6</v>
      </c>
      <c r="CH44" s="40">
        <v>103.2</v>
      </c>
      <c r="CI44" s="40">
        <v>104.6</v>
      </c>
      <c r="CJ44" s="41">
        <v>105</v>
      </c>
      <c r="CK44" s="40">
        <v>112.6</v>
      </c>
      <c r="CL44" s="41">
        <v>110</v>
      </c>
      <c r="CM44" s="40">
        <v>105.9</v>
      </c>
      <c r="CN44" s="40">
        <v>105.8</v>
      </c>
      <c r="CO44" s="40">
        <v>110.5</v>
      </c>
      <c r="CP44" s="40">
        <v>107.7</v>
      </c>
      <c r="CQ44" s="40">
        <v>106.1</v>
      </c>
      <c r="CR44" s="40">
        <v>107.6</v>
      </c>
      <c r="CS44" s="40">
        <v>108.3</v>
      </c>
      <c r="CT44" s="40">
        <v>106.3</v>
      </c>
      <c r="CU44" s="40">
        <v>108.2</v>
      </c>
      <c r="CV44" s="40">
        <v>106.6</v>
      </c>
      <c r="CW44" s="40">
        <v>114.2</v>
      </c>
      <c r="CX44" s="40">
        <v>111.5</v>
      </c>
      <c r="CY44" s="40">
        <v>108.6</v>
      </c>
      <c r="CZ44" s="40">
        <v>110.3</v>
      </c>
      <c r="DA44" s="40">
        <v>113.2</v>
      </c>
      <c r="DB44" s="41">
        <v>111</v>
      </c>
      <c r="DC44" s="40">
        <v>104.8</v>
      </c>
      <c r="DD44" s="40">
        <v>106.1</v>
      </c>
      <c r="DE44" s="40">
        <v>106.9</v>
      </c>
      <c r="DF44" s="8"/>
      <c r="DG44" s="5" t="str">
        <f t="shared" si="7"/>
        <v>Rental &amp; leasing</v>
      </c>
      <c r="DH44" s="12">
        <f t="shared" si="2"/>
        <v>-12.526096033402922</v>
      </c>
      <c r="DI44" s="10">
        <f t="shared" si="1"/>
        <v>11.586638830897723</v>
      </c>
      <c r="DJ44" s="10"/>
    </row>
    <row r="45" spans="1:114" ht="12.75">
      <c r="A45" s="7" t="s">
        <v>53</v>
      </c>
      <c r="B45" s="42">
        <v>89.3</v>
      </c>
      <c r="C45" s="43">
        <v>92</v>
      </c>
      <c r="D45" s="42">
        <v>93.1</v>
      </c>
      <c r="E45" s="42">
        <v>92.7</v>
      </c>
      <c r="F45" s="42">
        <v>92.1</v>
      </c>
      <c r="G45" s="42">
        <v>93.3</v>
      </c>
      <c r="H45" s="42">
        <v>95.5</v>
      </c>
      <c r="I45" s="42">
        <v>94.2</v>
      </c>
      <c r="J45" s="42">
        <v>96.1</v>
      </c>
      <c r="K45" s="42">
        <v>95.9</v>
      </c>
      <c r="L45" s="42">
        <v>98.1</v>
      </c>
      <c r="M45" s="42">
        <v>94.6</v>
      </c>
      <c r="N45" s="42">
        <v>94.3</v>
      </c>
      <c r="O45" s="42">
        <v>98.4</v>
      </c>
      <c r="P45" s="42">
        <v>96.5</v>
      </c>
      <c r="Q45" s="42">
        <v>97.7</v>
      </c>
      <c r="R45" s="42">
        <v>99.1</v>
      </c>
      <c r="S45" s="42">
        <v>99.6</v>
      </c>
      <c r="T45" s="42">
        <v>97.8</v>
      </c>
      <c r="U45" s="42">
        <v>99.9</v>
      </c>
      <c r="V45" s="42">
        <v>100.3</v>
      </c>
      <c r="W45" s="42">
        <v>102.2</v>
      </c>
      <c r="X45" s="42">
        <v>103.2</v>
      </c>
      <c r="Y45" s="42">
        <v>102.7</v>
      </c>
      <c r="Z45" s="43">
        <v>105</v>
      </c>
      <c r="AA45" s="42">
        <v>106.3</v>
      </c>
      <c r="AB45" s="42">
        <v>106.7</v>
      </c>
      <c r="AC45" s="42">
        <v>105.2</v>
      </c>
      <c r="AD45" s="42">
        <v>108.6</v>
      </c>
      <c r="AE45" s="42">
        <v>107.5</v>
      </c>
      <c r="AF45" s="42">
        <v>109.3</v>
      </c>
      <c r="AG45" s="42">
        <v>109.2</v>
      </c>
      <c r="AH45" s="42">
        <v>109.8</v>
      </c>
      <c r="AI45" s="42">
        <v>109.3</v>
      </c>
      <c r="AJ45" s="42">
        <v>109.3</v>
      </c>
      <c r="AK45" s="42">
        <v>112.3</v>
      </c>
      <c r="AL45" s="42">
        <v>112.1</v>
      </c>
      <c r="AM45" s="42">
        <v>109.7</v>
      </c>
      <c r="AN45" s="42">
        <v>109.5</v>
      </c>
      <c r="AO45" s="42">
        <v>112.8</v>
      </c>
      <c r="AP45" s="42">
        <v>111.8</v>
      </c>
      <c r="AQ45" s="43">
        <v>112</v>
      </c>
      <c r="AR45" s="42">
        <v>109.8</v>
      </c>
      <c r="AS45" s="42">
        <v>111.2</v>
      </c>
      <c r="AT45" s="42">
        <v>111.1</v>
      </c>
      <c r="AU45" s="42">
        <v>111.1</v>
      </c>
      <c r="AV45" s="43">
        <v>111</v>
      </c>
      <c r="AW45" s="42">
        <v>112.1</v>
      </c>
      <c r="AX45" s="42">
        <v>110.3</v>
      </c>
      <c r="AY45" s="42">
        <v>109.1</v>
      </c>
      <c r="AZ45" s="42">
        <v>109.5</v>
      </c>
      <c r="BA45" s="42">
        <v>108.5</v>
      </c>
      <c r="BB45" s="42">
        <v>107.8</v>
      </c>
      <c r="BC45" s="42">
        <v>109.2</v>
      </c>
      <c r="BD45" s="42">
        <v>107.4</v>
      </c>
      <c r="BE45" s="43">
        <v>108</v>
      </c>
      <c r="BF45" s="42">
        <v>106.4</v>
      </c>
      <c r="BG45" s="42">
        <v>107.3</v>
      </c>
      <c r="BH45" s="42">
        <v>105.4</v>
      </c>
      <c r="BI45" s="42">
        <v>104.2</v>
      </c>
      <c r="BJ45" s="42">
        <v>103.1</v>
      </c>
      <c r="BK45" s="42">
        <v>101.5</v>
      </c>
      <c r="BL45" s="42">
        <v>94.2</v>
      </c>
      <c r="BM45" s="42">
        <v>87.6</v>
      </c>
      <c r="BN45" s="42">
        <v>81.4</v>
      </c>
      <c r="BO45" s="42">
        <v>76.7</v>
      </c>
      <c r="BP45" s="42">
        <v>79.8</v>
      </c>
      <c r="BQ45" s="43">
        <v>84</v>
      </c>
      <c r="BR45" s="42">
        <v>89.1</v>
      </c>
      <c r="BS45" s="43">
        <v>90</v>
      </c>
      <c r="BT45" s="43">
        <v>92</v>
      </c>
      <c r="BU45" s="42">
        <v>92.4</v>
      </c>
      <c r="BV45" s="42">
        <v>93.3</v>
      </c>
      <c r="BW45" s="42">
        <v>94.6</v>
      </c>
      <c r="BX45" s="42">
        <v>97.3</v>
      </c>
      <c r="BY45" s="42">
        <v>98.8</v>
      </c>
      <c r="BZ45" s="42">
        <v>97.5</v>
      </c>
      <c r="CA45" s="42">
        <v>100.3</v>
      </c>
      <c r="CB45" s="42">
        <v>102.5</v>
      </c>
      <c r="CC45" s="42">
        <v>100.9</v>
      </c>
      <c r="CD45" s="42">
        <v>101.6</v>
      </c>
      <c r="CE45" s="42">
        <v>103.6</v>
      </c>
      <c r="CF45" s="42">
        <v>104.6</v>
      </c>
      <c r="CG45" s="42">
        <v>105.1</v>
      </c>
      <c r="CH45" s="43">
        <v>104</v>
      </c>
      <c r="CI45" s="42">
        <v>107.9</v>
      </c>
      <c r="CJ45" s="43">
        <v>107</v>
      </c>
      <c r="CK45" s="42">
        <v>107.9</v>
      </c>
      <c r="CL45" s="42">
        <v>107.1</v>
      </c>
      <c r="CM45" s="42">
        <v>107.5</v>
      </c>
      <c r="CN45" s="43">
        <v>107</v>
      </c>
      <c r="CO45" s="42">
        <v>108.4</v>
      </c>
      <c r="CP45" s="42">
        <v>107.8</v>
      </c>
      <c r="CQ45" s="42">
        <v>109.6</v>
      </c>
      <c r="CR45" s="43">
        <v>110</v>
      </c>
      <c r="CS45" s="42">
        <v>107.3</v>
      </c>
      <c r="CT45" s="42">
        <v>108.1</v>
      </c>
      <c r="CU45" s="42">
        <v>107.7</v>
      </c>
      <c r="CV45" s="42">
        <v>108.1</v>
      </c>
      <c r="CW45" s="43">
        <v>106</v>
      </c>
      <c r="CX45" s="42">
        <v>108.6</v>
      </c>
      <c r="CY45" s="42">
        <v>105.2</v>
      </c>
      <c r="CZ45" s="42">
        <v>105.1</v>
      </c>
      <c r="DA45" s="42">
        <v>105.4</v>
      </c>
      <c r="DB45" s="42">
        <v>104.2</v>
      </c>
      <c r="DC45" s="42">
        <v>102.8</v>
      </c>
      <c r="DD45" s="42">
        <v>101.7</v>
      </c>
      <c r="DE45" s="42">
        <v>104.6</v>
      </c>
      <c r="DF45" s="8"/>
      <c r="DG45" s="5" t="str">
        <f t="shared" si="7"/>
        <v>Employment activities</v>
      </c>
      <c r="DH45" s="12">
        <f t="shared" si="2"/>
        <v>-13.694581280788181</v>
      </c>
      <c r="DI45" s="10">
        <f t="shared" si="1"/>
        <v>3.0541871921182295</v>
      </c>
      <c r="DJ45" s="10"/>
    </row>
    <row r="46" spans="1:114" ht="15">
      <c r="A46" s="7" t="s">
        <v>168</v>
      </c>
      <c r="B46" s="44">
        <v>191.37282978342577</v>
      </c>
      <c r="C46" s="44">
        <v>197.6015750850188</v>
      </c>
      <c r="D46" s="44">
        <v>199.1050653302309</v>
      </c>
      <c r="E46" s="44">
        <v>213.7103991408627</v>
      </c>
      <c r="F46" s="44">
        <v>218.0060855557544</v>
      </c>
      <c r="G46" s="44">
        <v>213.9251834616073</v>
      </c>
      <c r="H46" s="44">
        <v>223.80526221585822</v>
      </c>
      <c r="I46" s="44">
        <v>238.19581170574548</v>
      </c>
      <c r="J46" s="44">
        <v>219.9391444424557</v>
      </c>
      <c r="K46" s="44">
        <v>216.9321639520315</v>
      </c>
      <c r="L46" s="44">
        <v>220.58349740468947</v>
      </c>
      <c r="M46" s="44">
        <v>224.02004653660282</v>
      </c>
      <c r="N46" s="44">
        <v>219.2947914802219</v>
      </c>
      <c r="O46" s="44">
        <v>211.3477716126723</v>
      </c>
      <c r="P46" s="44">
        <v>193.30588867012705</v>
      </c>
      <c r="Q46" s="44">
        <v>214.78432074458564</v>
      </c>
      <c r="R46" s="44">
        <v>212.6364775371398</v>
      </c>
      <c r="S46" s="44">
        <v>227.45659566851617</v>
      </c>
      <c r="T46" s="44">
        <v>230.2487918381958</v>
      </c>
      <c r="U46" s="44">
        <v>224.23483085734742</v>
      </c>
      <c r="V46" s="44">
        <v>222.7313406121353</v>
      </c>
      <c r="W46" s="44">
        <v>254.08985144084477</v>
      </c>
      <c r="X46" s="44">
        <v>218.65043851798816</v>
      </c>
      <c r="Y46" s="44">
        <v>209.84428136746018</v>
      </c>
      <c r="Z46" s="44">
        <v>225.73832110255947</v>
      </c>
      <c r="AA46" s="44">
        <v>220.798281725434</v>
      </c>
      <c r="AB46" s="44">
        <v>219.5095758009665</v>
      </c>
      <c r="AC46" s="44">
        <v>232.3966350456417</v>
      </c>
      <c r="AD46" s="44">
        <v>227.24181134777157</v>
      </c>
      <c r="AE46" s="44">
        <v>233.47055664936457</v>
      </c>
      <c r="AF46" s="44">
        <v>236.04796849829964</v>
      </c>
      <c r="AG46" s="44">
        <v>234.32969393234288</v>
      </c>
      <c r="AH46" s="44">
        <v>232.61141936638623</v>
      </c>
      <c r="AI46" s="44">
        <v>245.71326293180596</v>
      </c>
      <c r="AJ46" s="44">
        <v>231.5374977626633</v>
      </c>
      <c r="AK46" s="44">
        <v>249.5793807052085</v>
      </c>
      <c r="AL46" s="44">
        <v>238.41059602649005</v>
      </c>
      <c r="AM46" s="44">
        <v>251.72722391265435</v>
      </c>
      <c r="AN46" s="44">
        <v>213.28083049937354</v>
      </c>
      <c r="AO46" s="44">
        <v>230.46357615894038</v>
      </c>
      <c r="AP46" s="44">
        <v>230.67836047968498</v>
      </c>
      <c r="AQ46" s="44">
        <v>233.68534097010917</v>
      </c>
      <c r="AR46" s="44">
        <v>234.75926257383207</v>
      </c>
      <c r="AS46" s="44">
        <v>234.54447825308753</v>
      </c>
      <c r="AT46" s="44">
        <v>233.25577232861997</v>
      </c>
      <c r="AU46" s="44">
        <v>236.04796849829964</v>
      </c>
      <c r="AV46" s="44">
        <v>253.66028279935563</v>
      </c>
      <c r="AW46" s="44">
        <v>244.8541256488276</v>
      </c>
      <c r="AX46" s="44">
        <v>240.7732235546805</v>
      </c>
      <c r="AY46" s="44">
        <v>257.9559692142473</v>
      </c>
      <c r="AZ46" s="44">
        <v>221.0130660461786</v>
      </c>
      <c r="BA46" s="44">
        <v>223.59047789511362</v>
      </c>
      <c r="BB46" s="44">
        <v>236.26275281904418</v>
      </c>
      <c r="BC46" s="44">
        <v>238.19581170574548</v>
      </c>
      <c r="BD46" s="44">
        <v>231.5374977626633</v>
      </c>
      <c r="BE46" s="44">
        <v>236.04796849829964</v>
      </c>
      <c r="BF46" s="44">
        <v>220.36871308394487</v>
      </c>
      <c r="BG46" s="44">
        <v>245.92804725255056</v>
      </c>
      <c r="BH46" s="44">
        <v>256.45247896903527</v>
      </c>
      <c r="BI46" s="44">
        <v>238.41059602649005</v>
      </c>
      <c r="BJ46" s="44">
        <v>240.7732235546805</v>
      </c>
      <c r="BK46" s="44">
        <v>229.38965455521742</v>
      </c>
      <c r="BL46" s="44">
        <v>129.9445140504743</v>
      </c>
      <c r="BM46" s="44">
        <v>33.935922677644534</v>
      </c>
      <c r="BN46" s="44">
        <v>27.062824413817786</v>
      </c>
      <c r="BO46" s="44">
        <v>33.935922677644534</v>
      </c>
      <c r="BP46" s="44">
        <v>55.62913907284768</v>
      </c>
      <c r="BQ46" s="44">
        <v>65.07964918560944</v>
      </c>
      <c r="BR46" s="44">
        <v>56.058707714336855</v>
      </c>
      <c r="BS46" s="44">
        <v>50.25953105423303</v>
      </c>
      <c r="BT46" s="44">
        <v>49.82996241274387</v>
      </c>
      <c r="BU46" s="44">
        <v>51.548236978700544</v>
      </c>
      <c r="BV46" s="44">
        <v>50.47431537497762</v>
      </c>
      <c r="BW46" s="44">
        <v>50.04474673348845</v>
      </c>
      <c r="BX46" s="44">
        <v>67.87184535528907</v>
      </c>
      <c r="BY46" s="44">
        <v>51.11866833721138</v>
      </c>
      <c r="BZ46" s="44">
        <v>59.71004116699481</v>
      </c>
      <c r="CA46" s="44">
        <v>83.33631644889921</v>
      </c>
      <c r="CB46" s="44">
        <v>120.27921961696795</v>
      </c>
      <c r="CC46" s="44">
        <v>135.31412206908894</v>
      </c>
      <c r="CD46" s="44">
        <v>147.12725971004116</v>
      </c>
      <c r="CE46" s="44">
        <v>140.2541614462144</v>
      </c>
      <c r="CF46" s="44">
        <v>147.12725971004116</v>
      </c>
      <c r="CG46" s="44">
        <v>147.34204403078573</v>
      </c>
      <c r="CH46" s="44">
        <v>106.53302308931447</v>
      </c>
      <c r="CI46" s="44">
        <v>140.89851440844816</v>
      </c>
      <c r="CJ46" s="44">
        <v>191.37282978342577</v>
      </c>
      <c r="CK46" s="44">
        <v>182.5666726328978</v>
      </c>
      <c r="CL46" s="44">
        <v>193.30588867012705</v>
      </c>
      <c r="CM46" s="44">
        <v>207.91122248075888</v>
      </c>
      <c r="CN46" s="44">
        <v>205.76337927331303</v>
      </c>
      <c r="CO46" s="44">
        <v>211.99212457490603</v>
      </c>
      <c r="CP46" s="44">
        <v>208.9851440844818</v>
      </c>
      <c r="CQ46" s="44">
        <v>199.31984965097547</v>
      </c>
      <c r="CR46" s="44">
        <v>191.1580454626812</v>
      </c>
      <c r="CS46" s="44">
        <v>202.54161446214422</v>
      </c>
      <c r="CT46" s="44">
        <v>152.06729908716662</v>
      </c>
      <c r="CU46" s="44">
        <v>193.30588867012705</v>
      </c>
      <c r="CV46" s="44">
        <v>217.79130123500985</v>
      </c>
      <c r="CW46" s="44">
        <v>215.643458027564</v>
      </c>
      <c r="CX46" s="44">
        <v>222.94612493287985</v>
      </c>
      <c r="CY46" s="44">
        <v>213.7103991408627</v>
      </c>
      <c r="CZ46" s="44">
        <v>227.02702702702703</v>
      </c>
      <c r="DA46" s="44">
        <v>234.11490961159834</v>
      </c>
      <c r="DB46" s="44"/>
      <c r="DC46" s="44"/>
      <c r="DD46" s="44"/>
      <c r="DE46" s="44"/>
      <c r="DF46" s="8"/>
      <c r="DG46" s="5" t="str">
        <f t="shared" si="7"/>
        <v>Travel agencies, tour operators, reservation services</v>
      </c>
      <c r="DH46" s="38">
        <f t="shared" si="2"/>
        <v>-85.2059925093633</v>
      </c>
      <c r="DI46" s="45">
        <f>(DA46/BK46-1)*100</f>
        <v>2.059925093632975</v>
      </c>
      <c r="DJ46" s="10"/>
    </row>
    <row r="47" spans="1:114" ht="12.75">
      <c r="A47" s="7" t="s">
        <v>123</v>
      </c>
      <c r="B47" s="42">
        <v>83.2</v>
      </c>
      <c r="C47" s="43">
        <v>86</v>
      </c>
      <c r="D47" s="42">
        <v>83.8</v>
      </c>
      <c r="E47" s="42">
        <v>83.8</v>
      </c>
      <c r="F47" s="42">
        <v>83.4</v>
      </c>
      <c r="G47" s="42">
        <v>85.1</v>
      </c>
      <c r="H47" s="42">
        <v>86.8</v>
      </c>
      <c r="I47" s="42">
        <v>84.2</v>
      </c>
      <c r="J47" s="43">
        <v>88</v>
      </c>
      <c r="K47" s="42">
        <v>91.5</v>
      </c>
      <c r="L47" s="42">
        <v>93.7</v>
      </c>
      <c r="M47" s="42">
        <v>95.1</v>
      </c>
      <c r="N47" s="42">
        <v>94.8</v>
      </c>
      <c r="O47" s="43">
        <v>97</v>
      </c>
      <c r="P47" s="42">
        <v>95.2</v>
      </c>
      <c r="Q47" s="42">
        <v>93.8</v>
      </c>
      <c r="R47" s="42">
        <v>96.2</v>
      </c>
      <c r="S47" s="42">
        <v>94.3</v>
      </c>
      <c r="T47" s="42">
        <v>94.7</v>
      </c>
      <c r="U47" s="42">
        <v>95.1</v>
      </c>
      <c r="V47" s="42">
        <v>95.2</v>
      </c>
      <c r="W47" s="42">
        <v>95.2</v>
      </c>
      <c r="X47" s="42">
        <v>94.7</v>
      </c>
      <c r="Y47" s="43">
        <v>94</v>
      </c>
      <c r="Z47" s="42">
        <v>90.9</v>
      </c>
      <c r="AA47" s="42">
        <v>91.2</v>
      </c>
      <c r="AB47" s="42">
        <v>92.9</v>
      </c>
      <c r="AC47" s="42">
        <v>90.5</v>
      </c>
      <c r="AD47" s="42">
        <v>92.5</v>
      </c>
      <c r="AE47" s="42">
        <v>93.4</v>
      </c>
      <c r="AF47" s="42">
        <v>92.2</v>
      </c>
      <c r="AG47" s="43">
        <v>93</v>
      </c>
      <c r="AH47" s="42">
        <v>91.7</v>
      </c>
      <c r="AI47" s="43">
        <v>93</v>
      </c>
      <c r="AJ47" s="42">
        <v>92.3</v>
      </c>
      <c r="AK47" s="42">
        <v>95.8</v>
      </c>
      <c r="AL47" s="42">
        <v>91.6</v>
      </c>
      <c r="AM47" s="42">
        <v>90.2</v>
      </c>
      <c r="AN47" s="42">
        <v>90.5</v>
      </c>
      <c r="AO47" s="42">
        <v>91.6</v>
      </c>
      <c r="AP47" s="42">
        <v>91.4</v>
      </c>
      <c r="AQ47" s="42">
        <v>92.7</v>
      </c>
      <c r="AR47" s="42">
        <v>91.9</v>
      </c>
      <c r="AS47" s="42">
        <v>92.3</v>
      </c>
      <c r="AT47" s="42">
        <v>92.5</v>
      </c>
      <c r="AU47" s="43">
        <v>94</v>
      </c>
      <c r="AV47" s="42">
        <v>93.2</v>
      </c>
      <c r="AW47" s="42">
        <v>93.7</v>
      </c>
      <c r="AX47" s="42">
        <v>94.1</v>
      </c>
      <c r="AY47" s="42">
        <v>93.7</v>
      </c>
      <c r="AZ47" s="42">
        <v>94.2</v>
      </c>
      <c r="BA47" s="42">
        <v>94.8</v>
      </c>
      <c r="BB47" s="42">
        <v>95.7</v>
      </c>
      <c r="BC47" s="42">
        <v>95.4</v>
      </c>
      <c r="BD47" s="42">
        <v>96.7</v>
      </c>
      <c r="BE47" s="42">
        <v>95.7</v>
      </c>
      <c r="BF47" s="42">
        <v>97.1</v>
      </c>
      <c r="BG47" s="43">
        <v>96</v>
      </c>
      <c r="BH47" s="42">
        <v>96.9</v>
      </c>
      <c r="BI47" s="42">
        <v>95.2</v>
      </c>
      <c r="BJ47" s="42">
        <v>97.3</v>
      </c>
      <c r="BK47" s="42">
        <v>95.9</v>
      </c>
      <c r="BL47" s="43">
        <v>94</v>
      </c>
      <c r="BM47" s="42">
        <v>91.2</v>
      </c>
      <c r="BN47" s="42">
        <v>91.5</v>
      </c>
      <c r="BO47" s="42">
        <v>92.8</v>
      </c>
      <c r="BP47" s="42">
        <v>94.4</v>
      </c>
      <c r="BQ47" s="42">
        <v>93.2</v>
      </c>
      <c r="BR47" s="42">
        <v>96.5</v>
      </c>
      <c r="BS47" s="42">
        <v>97.1</v>
      </c>
      <c r="BT47" s="42">
        <v>97.7</v>
      </c>
      <c r="BU47" s="42">
        <v>96.7</v>
      </c>
      <c r="BV47" s="42">
        <v>96.4</v>
      </c>
      <c r="BW47" s="42">
        <v>97.6</v>
      </c>
      <c r="BX47" s="42">
        <v>98.8</v>
      </c>
      <c r="BY47" s="42">
        <v>98.2</v>
      </c>
      <c r="BZ47" s="42">
        <v>98.5</v>
      </c>
      <c r="CA47" s="42">
        <v>98.2</v>
      </c>
      <c r="CB47" s="42">
        <v>99.1</v>
      </c>
      <c r="CC47" s="42">
        <v>100.2</v>
      </c>
      <c r="CD47" s="42">
        <v>102.3</v>
      </c>
      <c r="CE47" s="42">
        <v>102.5</v>
      </c>
      <c r="CF47" s="42">
        <v>104.1</v>
      </c>
      <c r="CG47" s="43">
        <v>104</v>
      </c>
      <c r="CH47" s="42">
        <v>104.8</v>
      </c>
      <c r="CI47" s="42">
        <v>105.6</v>
      </c>
      <c r="CJ47" s="42">
        <v>107.1</v>
      </c>
      <c r="CK47" s="42">
        <v>106.9</v>
      </c>
      <c r="CL47" s="42">
        <v>106.8</v>
      </c>
      <c r="CM47" s="42">
        <v>106.8</v>
      </c>
      <c r="CN47" s="42">
        <v>105.9</v>
      </c>
      <c r="CO47" s="42">
        <v>107.4</v>
      </c>
      <c r="CP47" s="42">
        <v>108.3</v>
      </c>
      <c r="CQ47" s="42">
        <v>109.3</v>
      </c>
      <c r="CR47" s="42">
        <v>109.3</v>
      </c>
      <c r="CS47" s="42">
        <v>108.4</v>
      </c>
      <c r="CT47" s="42">
        <v>108.9</v>
      </c>
      <c r="CU47" s="42">
        <v>108.7</v>
      </c>
      <c r="CV47" s="42">
        <v>111.1</v>
      </c>
      <c r="CW47" s="42">
        <v>109.5</v>
      </c>
      <c r="CX47" s="42">
        <v>111.2</v>
      </c>
      <c r="CY47" s="42">
        <v>110.4</v>
      </c>
      <c r="CZ47" s="42">
        <v>111.1</v>
      </c>
      <c r="DA47" s="42">
        <v>111.4</v>
      </c>
      <c r="DB47" s="42">
        <v>111.6</v>
      </c>
      <c r="DC47" s="42">
        <v>111.7</v>
      </c>
      <c r="DD47" s="42">
        <v>112.5</v>
      </c>
      <c r="DE47" s="42">
        <v>111.9</v>
      </c>
      <c r="DF47" s="8"/>
      <c r="DG47" s="5" t="str">
        <f t="shared" si="7"/>
        <v>Security &amp; investigation</v>
      </c>
      <c r="DH47" s="12">
        <f t="shared" si="2"/>
        <v>-4.900938477580816</v>
      </c>
      <c r="DI47" s="10">
        <f t="shared" si="1"/>
        <v>16.684045881126174</v>
      </c>
      <c r="DJ47" s="10"/>
    </row>
    <row r="48" spans="1:114" ht="12.75">
      <c r="A48" s="7" t="s">
        <v>142</v>
      </c>
      <c r="B48" s="41">
        <v>79</v>
      </c>
      <c r="C48" s="40">
        <v>78.6</v>
      </c>
      <c r="D48" s="40">
        <v>77.9</v>
      </c>
      <c r="E48" s="40">
        <v>77.9</v>
      </c>
      <c r="F48" s="40">
        <v>77.7</v>
      </c>
      <c r="G48" s="40">
        <v>77.9</v>
      </c>
      <c r="H48" s="40">
        <v>79.5</v>
      </c>
      <c r="I48" s="40">
        <v>78.6</v>
      </c>
      <c r="J48" s="40">
        <v>78.7</v>
      </c>
      <c r="K48" s="41">
        <v>79</v>
      </c>
      <c r="L48" s="40">
        <v>80.3</v>
      </c>
      <c r="M48" s="40">
        <v>78.4</v>
      </c>
      <c r="N48" s="40">
        <v>85.3</v>
      </c>
      <c r="O48" s="40">
        <v>86.2</v>
      </c>
      <c r="P48" s="40">
        <v>85.6</v>
      </c>
      <c r="Q48" s="40">
        <v>86.4</v>
      </c>
      <c r="R48" s="40">
        <v>87.4</v>
      </c>
      <c r="S48" s="40">
        <v>86.7</v>
      </c>
      <c r="T48" s="41">
        <v>87</v>
      </c>
      <c r="U48" s="40">
        <v>88.7</v>
      </c>
      <c r="V48" s="40">
        <v>87.8</v>
      </c>
      <c r="W48" s="40">
        <v>88.1</v>
      </c>
      <c r="X48" s="40">
        <v>87.8</v>
      </c>
      <c r="Y48" s="40">
        <v>88.4</v>
      </c>
      <c r="Z48" s="40">
        <v>88.2</v>
      </c>
      <c r="AA48" s="40">
        <v>87.7</v>
      </c>
      <c r="AB48" s="40">
        <v>89.3</v>
      </c>
      <c r="AC48" s="40">
        <v>87.6</v>
      </c>
      <c r="AD48" s="40">
        <v>89.1</v>
      </c>
      <c r="AE48" s="40">
        <v>89.4</v>
      </c>
      <c r="AF48" s="40">
        <v>88.9</v>
      </c>
      <c r="AG48" s="40">
        <v>89.1</v>
      </c>
      <c r="AH48" s="40">
        <v>88.8</v>
      </c>
      <c r="AI48" s="40">
        <v>89.7</v>
      </c>
      <c r="AJ48" s="40">
        <v>89.8</v>
      </c>
      <c r="AK48" s="40">
        <v>90.7</v>
      </c>
      <c r="AL48" s="40">
        <v>91.1</v>
      </c>
      <c r="AM48" s="40">
        <v>90.7</v>
      </c>
      <c r="AN48" s="40">
        <v>89.2</v>
      </c>
      <c r="AO48" s="40">
        <v>92.1</v>
      </c>
      <c r="AP48" s="40">
        <v>92.4</v>
      </c>
      <c r="AQ48" s="40">
        <v>92.4</v>
      </c>
      <c r="AR48" s="40">
        <v>92.9</v>
      </c>
      <c r="AS48" s="40">
        <v>93.2</v>
      </c>
      <c r="AT48" s="40">
        <v>91.9</v>
      </c>
      <c r="AU48" s="40">
        <v>94.9</v>
      </c>
      <c r="AV48" s="40">
        <v>94.3</v>
      </c>
      <c r="AW48" s="40">
        <v>95.1</v>
      </c>
      <c r="AX48" s="40">
        <v>94.3</v>
      </c>
      <c r="AY48" s="40">
        <v>95.1</v>
      </c>
      <c r="AZ48" s="40">
        <v>95.7</v>
      </c>
      <c r="BA48" s="40">
        <v>95.7</v>
      </c>
      <c r="BB48" s="40">
        <v>95.5</v>
      </c>
      <c r="BC48" s="41">
        <v>95</v>
      </c>
      <c r="BD48" s="40">
        <v>95.7</v>
      </c>
      <c r="BE48" s="40">
        <v>96.3</v>
      </c>
      <c r="BF48" s="40">
        <v>96.8</v>
      </c>
      <c r="BG48" s="40">
        <v>96.2</v>
      </c>
      <c r="BH48" s="40">
        <v>96.6</v>
      </c>
      <c r="BI48" s="40">
        <v>96.8</v>
      </c>
      <c r="BJ48" s="40">
        <v>96.5</v>
      </c>
      <c r="BK48" s="40">
        <v>95.2</v>
      </c>
      <c r="BL48" s="40">
        <v>93.8</v>
      </c>
      <c r="BM48" s="40">
        <v>88.6</v>
      </c>
      <c r="BN48" s="40">
        <v>87.6</v>
      </c>
      <c r="BO48" s="40">
        <v>91.9</v>
      </c>
      <c r="BP48" s="40">
        <v>93.4</v>
      </c>
      <c r="BQ48" s="40">
        <v>94.2</v>
      </c>
      <c r="BR48" s="40">
        <v>96.4</v>
      </c>
      <c r="BS48" s="40">
        <v>96.8</v>
      </c>
      <c r="BT48" s="40">
        <v>98.3</v>
      </c>
      <c r="BU48" s="40">
        <v>99.7</v>
      </c>
      <c r="BV48" s="40">
        <v>95.1</v>
      </c>
      <c r="BW48" s="40">
        <v>95.6</v>
      </c>
      <c r="BX48" s="40">
        <v>99.9</v>
      </c>
      <c r="BY48" s="40">
        <v>100.5</v>
      </c>
      <c r="BZ48" s="40">
        <v>99.6</v>
      </c>
      <c r="CA48" s="40">
        <v>97.1</v>
      </c>
      <c r="CB48" s="40">
        <v>100.4</v>
      </c>
      <c r="CC48" s="40">
        <v>101.1</v>
      </c>
      <c r="CD48" s="40">
        <v>102.1</v>
      </c>
      <c r="CE48" s="40">
        <v>102.3</v>
      </c>
      <c r="CF48" s="40">
        <v>104.2</v>
      </c>
      <c r="CG48" s="41">
        <v>102</v>
      </c>
      <c r="CH48" s="40">
        <v>102.8</v>
      </c>
      <c r="CI48" s="40">
        <v>105.1</v>
      </c>
      <c r="CJ48" s="41">
        <v>106</v>
      </c>
      <c r="CK48" s="40">
        <v>106.4</v>
      </c>
      <c r="CL48" s="40">
        <v>106.7</v>
      </c>
      <c r="CM48" s="40">
        <v>102.7</v>
      </c>
      <c r="CN48" s="40">
        <v>104.9</v>
      </c>
      <c r="CO48" s="41">
        <v>106</v>
      </c>
      <c r="CP48" s="40">
        <v>105.3</v>
      </c>
      <c r="CQ48" s="40">
        <v>106.2</v>
      </c>
      <c r="CR48" s="40">
        <v>106.5</v>
      </c>
      <c r="CS48" s="40">
        <v>103.8</v>
      </c>
      <c r="CT48" s="40">
        <v>106.1</v>
      </c>
      <c r="CU48" s="40">
        <v>106.9</v>
      </c>
      <c r="CV48" s="40">
        <v>107.2</v>
      </c>
      <c r="CW48" s="40">
        <v>106.4</v>
      </c>
      <c r="CX48" s="40">
        <v>107.6</v>
      </c>
      <c r="CY48" s="40">
        <v>103.5</v>
      </c>
      <c r="CZ48" s="40">
        <v>107.6</v>
      </c>
      <c r="DA48" s="40">
        <v>106.3</v>
      </c>
      <c r="DB48" s="40">
        <v>106.2</v>
      </c>
      <c r="DC48" s="40">
        <v>105.4</v>
      </c>
      <c r="DD48" s="41">
        <v>105</v>
      </c>
      <c r="DE48" s="40">
        <v>105.1</v>
      </c>
      <c r="DF48" s="8"/>
      <c r="DG48" s="5" t="str">
        <f t="shared" si="7"/>
        <v>Services to buildings &amp; landscape</v>
      </c>
      <c r="DH48" s="12">
        <f t="shared" si="2"/>
        <v>-6.932773109243707</v>
      </c>
      <c r="DI48" s="10">
        <f t="shared" si="1"/>
        <v>10.399159663865532</v>
      </c>
      <c r="DJ48" s="10"/>
    </row>
    <row r="49" spans="1:114" ht="12.75">
      <c r="A49" s="18" t="s">
        <v>178</v>
      </c>
      <c r="B49" s="41">
        <v>95</v>
      </c>
      <c r="C49" s="40">
        <v>95.8</v>
      </c>
      <c r="D49" s="40">
        <v>96.7</v>
      </c>
      <c r="E49" s="40">
        <v>98.6</v>
      </c>
      <c r="F49" s="40">
        <v>96.4</v>
      </c>
      <c r="G49" s="40">
        <v>98.9</v>
      </c>
      <c r="H49" s="40">
        <v>101.2</v>
      </c>
      <c r="I49" s="40">
        <v>101.1</v>
      </c>
      <c r="J49" s="40">
        <v>99.3</v>
      </c>
      <c r="K49" s="40">
        <v>95.1</v>
      </c>
      <c r="L49" s="40">
        <v>94.2</v>
      </c>
      <c r="M49" s="40">
        <v>96.2</v>
      </c>
      <c r="N49" s="40">
        <v>97.5</v>
      </c>
      <c r="O49" s="40">
        <v>95.9</v>
      </c>
      <c r="P49" s="40">
        <v>95.8</v>
      </c>
      <c r="Q49" s="40">
        <v>96.1</v>
      </c>
      <c r="R49" s="41">
        <v>96</v>
      </c>
      <c r="S49" s="40">
        <v>98.5</v>
      </c>
      <c r="T49" s="40">
        <v>95.1</v>
      </c>
      <c r="U49" s="40">
        <v>95.1</v>
      </c>
      <c r="V49" s="40">
        <v>96.8</v>
      </c>
      <c r="W49" s="40">
        <v>96.7</v>
      </c>
      <c r="X49" s="40">
        <v>96.7</v>
      </c>
      <c r="Y49" s="40">
        <v>96.8</v>
      </c>
      <c r="Z49" s="40">
        <v>99.2</v>
      </c>
      <c r="AA49" s="41">
        <v>103</v>
      </c>
      <c r="AB49" s="40">
        <v>98.6</v>
      </c>
      <c r="AC49" s="40">
        <v>105.3</v>
      </c>
      <c r="AD49" s="40">
        <v>110.9</v>
      </c>
      <c r="AE49" s="40">
        <v>96.9</v>
      </c>
      <c r="AF49" s="40">
        <v>125.8</v>
      </c>
      <c r="AG49" s="40">
        <v>132.5</v>
      </c>
      <c r="AH49" s="40">
        <v>121.2</v>
      </c>
      <c r="AI49" s="40">
        <v>118.1</v>
      </c>
      <c r="AJ49" s="40">
        <v>134.7</v>
      </c>
      <c r="AK49" s="40">
        <v>133.8</v>
      </c>
      <c r="AL49" s="40">
        <v>134.1</v>
      </c>
      <c r="AM49" s="40">
        <v>126.6</v>
      </c>
      <c r="AN49" s="40">
        <v>113.4</v>
      </c>
      <c r="AO49" s="40">
        <v>266.2</v>
      </c>
      <c r="AP49" s="40">
        <v>330.6</v>
      </c>
      <c r="AQ49" s="40">
        <v>112.7</v>
      </c>
      <c r="AR49" s="40">
        <v>171.1</v>
      </c>
      <c r="AS49" s="40">
        <v>179.7</v>
      </c>
      <c r="AT49" s="40">
        <v>110.2</v>
      </c>
      <c r="AU49" s="40">
        <v>157.6</v>
      </c>
      <c r="AV49" s="40">
        <v>215.5</v>
      </c>
      <c r="AW49" s="40">
        <v>130.1</v>
      </c>
      <c r="AX49" s="40">
        <v>118.1</v>
      </c>
      <c r="AY49" s="40">
        <v>123.2</v>
      </c>
      <c r="AZ49" s="41">
        <v>111</v>
      </c>
      <c r="BA49" s="40">
        <v>154.4</v>
      </c>
      <c r="BB49" s="40">
        <v>110.1</v>
      </c>
      <c r="BC49" s="40">
        <v>112.5</v>
      </c>
      <c r="BD49" s="40">
        <v>114.8</v>
      </c>
      <c r="BE49" s="40">
        <v>108.9</v>
      </c>
      <c r="BF49" s="40">
        <v>111.7</v>
      </c>
      <c r="BG49" s="40">
        <v>125.5</v>
      </c>
      <c r="BH49" s="40">
        <v>110.7</v>
      </c>
      <c r="BI49" s="40">
        <v>110.8</v>
      </c>
      <c r="BJ49" s="41">
        <v>113</v>
      </c>
      <c r="BK49" s="40">
        <v>114.7</v>
      </c>
      <c r="BL49" s="40">
        <v>100.5</v>
      </c>
      <c r="BM49" s="40">
        <v>101.2</v>
      </c>
      <c r="BN49" s="41">
        <v>89</v>
      </c>
      <c r="BO49" s="40">
        <v>89.4</v>
      </c>
      <c r="BP49" s="40">
        <v>96.2</v>
      </c>
      <c r="BQ49" s="40">
        <v>91.1</v>
      </c>
      <c r="BR49" s="40">
        <v>93.4</v>
      </c>
      <c r="BS49" s="40">
        <v>100.4</v>
      </c>
      <c r="BT49" s="40">
        <v>92.3</v>
      </c>
      <c r="BU49" s="40">
        <v>98.9</v>
      </c>
      <c r="BV49" s="40">
        <v>95.3</v>
      </c>
      <c r="BW49" s="40">
        <v>96.6</v>
      </c>
      <c r="BX49" s="40">
        <v>97.4</v>
      </c>
      <c r="BY49" s="40">
        <v>98.8</v>
      </c>
      <c r="BZ49" s="40">
        <v>97.5</v>
      </c>
      <c r="CA49" s="40">
        <v>94.6</v>
      </c>
      <c r="CB49" s="40">
        <v>102.5</v>
      </c>
      <c r="CC49" s="40">
        <v>100.1</v>
      </c>
      <c r="CD49" s="40">
        <v>102.1</v>
      </c>
      <c r="CE49" s="40">
        <v>105.3</v>
      </c>
      <c r="CF49" s="41">
        <v>107</v>
      </c>
      <c r="CG49" s="40">
        <v>102.7</v>
      </c>
      <c r="CH49" s="40">
        <v>104.9</v>
      </c>
      <c r="CI49" s="40">
        <v>108.4</v>
      </c>
      <c r="CJ49" s="40">
        <v>107.8</v>
      </c>
      <c r="CK49" s="40">
        <v>107.7</v>
      </c>
      <c r="CL49" s="40">
        <v>109.2</v>
      </c>
      <c r="CM49" s="41">
        <v>111</v>
      </c>
      <c r="CN49" s="40">
        <v>112.5</v>
      </c>
      <c r="CO49" s="40">
        <v>111.4</v>
      </c>
      <c r="CP49" s="41">
        <v>114</v>
      </c>
      <c r="CQ49" s="40">
        <v>111.3</v>
      </c>
      <c r="CR49" s="40">
        <v>117.9</v>
      </c>
      <c r="CS49" s="40">
        <v>110.1</v>
      </c>
      <c r="CT49" s="40">
        <v>109.3</v>
      </c>
      <c r="CU49" s="40">
        <v>112.2</v>
      </c>
      <c r="CV49" s="40">
        <v>115.8</v>
      </c>
      <c r="CW49" s="40">
        <v>119.8</v>
      </c>
      <c r="CX49" s="40">
        <v>119.8</v>
      </c>
      <c r="CY49" s="40">
        <v>117.2</v>
      </c>
      <c r="CZ49" s="40">
        <v>123.5</v>
      </c>
      <c r="DA49" s="41">
        <v>119</v>
      </c>
      <c r="DB49" s="40">
        <v>122.2</v>
      </c>
      <c r="DC49" s="41">
        <v>127</v>
      </c>
      <c r="DD49" s="40">
        <v>119.1</v>
      </c>
      <c r="DE49" s="40">
        <v>121.4</v>
      </c>
      <c r="DF49" s="8"/>
      <c r="DG49" s="5" t="str">
        <f t="shared" si="7"/>
        <v>Office administration &amp; business support</v>
      </c>
      <c r="DH49" s="12">
        <f t="shared" si="2"/>
        <v>-11.769834350479512</v>
      </c>
      <c r="DI49" s="10">
        <f t="shared" si="1"/>
        <v>5.841325196163916</v>
      </c>
      <c r="DJ49" s="10"/>
    </row>
    <row r="50" spans="1:113" ht="12.75">
      <c r="A50" s="4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H50" s="12"/>
      <c r="DI50" s="10"/>
    </row>
    <row r="51" spans="1:110" ht="12.75">
      <c r="A51" s="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</row>
    <row r="52" spans="1:110" ht="15.75">
      <c r="A52" s="26" t="s">
        <v>209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</row>
    <row r="53" spans="1:110" ht="14.25">
      <c r="A53" s="39" t="s">
        <v>233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</row>
    <row r="54" spans="2:110" ht="12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</row>
    <row r="55" spans="2:110" ht="12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</row>
    <row r="56" spans="2:110" ht="12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</row>
    <row r="57" spans="2:110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</row>
    <row r="58" spans="2:110" ht="12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</row>
    <row r="59" spans="2:110" ht="12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</row>
    <row r="60" spans="2:110" ht="12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</row>
    <row r="61" spans="2:110" ht="12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</row>
    <row r="62" spans="2:110" ht="12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</row>
    <row r="63" spans="2:110" ht="12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</row>
    <row r="64" spans="2:110" ht="12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</row>
    <row r="65" spans="2:110" ht="12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</row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4.25" customHeight="1"/>
    <row r="88" ht="14.25" customHeight="1">
      <c r="A88" s="5" t="s">
        <v>63</v>
      </c>
    </row>
    <row r="89" ht="14.25" customHeight="1">
      <c r="A89" s="9"/>
    </row>
    <row r="90" ht="12.75">
      <c r="A90" s="9"/>
    </row>
    <row r="91" ht="12.75">
      <c r="A91" s="9"/>
    </row>
    <row r="92" ht="12.75">
      <c r="A92" s="9"/>
    </row>
    <row r="93" ht="12.75">
      <c r="A93" s="9"/>
    </row>
    <row r="94" ht="12.75">
      <c r="A94" s="9"/>
    </row>
    <row r="95" ht="12.75">
      <c r="A95" s="9"/>
    </row>
    <row r="96" ht="12.75">
      <c r="A96" s="9"/>
    </row>
    <row r="97" ht="12.75">
      <c r="A97" s="9"/>
    </row>
    <row r="98" ht="12.75">
      <c r="A98" s="9"/>
    </row>
    <row r="99" ht="12.75">
      <c r="A99" s="9"/>
    </row>
    <row r="100" ht="12.75">
      <c r="A100" s="9"/>
    </row>
    <row r="101" ht="12.75">
      <c r="A101" s="9"/>
    </row>
    <row r="102" ht="13.8" customHeight="1">
      <c r="A102" s="26" t="s">
        <v>210</v>
      </c>
    </row>
    <row r="103" ht="12.75" customHeight="1">
      <c r="A103" s="39" t="s">
        <v>233</v>
      </c>
    </row>
    <row r="104" ht="15" customHeight="1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>
      <c r="A138" s="5" t="s">
        <v>63</v>
      </c>
    </row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5.75">
      <c r="A152" s="26" t="s">
        <v>211</v>
      </c>
    </row>
    <row r="153" ht="14.25">
      <c r="A153" s="39" t="s">
        <v>234</v>
      </c>
    </row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>
      <c r="A197" s="5" t="s">
        <v>63</v>
      </c>
    </row>
    <row r="198" ht="12.75"/>
    <row r="199" ht="12" customHeight="1"/>
    <row r="200" ht="12.75"/>
    <row r="201" ht="12.75"/>
    <row r="202" ht="12.75">
      <c r="A202" s="9" t="s">
        <v>212</v>
      </c>
    </row>
    <row r="203" ht="12.75">
      <c r="A203" s="14" t="s">
        <v>234</v>
      </c>
    </row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>
      <c r="A245" s="5" t="s">
        <v>63</v>
      </c>
    </row>
    <row r="246" ht="12.75"/>
    <row r="247" ht="12.75"/>
    <row r="248" ht="12.75"/>
    <row r="249" ht="12.75"/>
    <row r="250" ht="12.75"/>
    <row r="251" ht="12.75"/>
    <row r="252" ht="12.75">
      <c r="A252" s="9" t="s">
        <v>213</v>
      </c>
    </row>
    <row r="253" ht="12.75">
      <c r="A253" s="14" t="s">
        <v>233</v>
      </c>
    </row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>
      <c r="A290" s="5" t="s">
        <v>63</v>
      </c>
    </row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>
      <c r="A302" s="9" t="s">
        <v>214</v>
      </c>
    </row>
    <row r="303" ht="12.75">
      <c r="A303" s="14" t="s">
        <v>234</v>
      </c>
    </row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>
      <c r="A339" s="5" t="s">
        <v>63</v>
      </c>
    </row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>
      <c r="A352" s="9" t="s">
        <v>215</v>
      </c>
    </row>
    <row r="353" ht="12.75">
      <c r="A353" s="14" t="s">
        <v>233</v>
      </c>
    </row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6" ht="14.25">
      <c r="A396" s="5" t="s">
        <v>63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X32"/>
  <sheetViews>
    <sheetView workbookViewId="0" topLeftCell="A21">
      <selection activeCell="A28" sqref="A28"/>
    </sheetView>
  </sheetViews>
  <sheetFormatPr defaultColWidth="11.00390625" defaultRowHeight="14.25"/>
  <cols>
    <col min="1" max="16384" width="11.00390625" style="5" customWidth="1"/>
  </cols>
  <sheetData>
    <row r="1" ht="12.75">
      <c r="A1" s="4" t="s">
        <v>0</v>
      </c>
    </row>
    <row r="3" spans="1:2" ht="12.75">
      <c r="A3" s="4" t="s">
        <v>1</v>
      </c>
      <c r="B3" s="2" t="s">
        <v>201</v>
      </c>
    </row>
    <row r="4" spans="1:2" ht="12.75">
      <c r="A4" s="4" t="s">
        <v>2</v>
      </c>
      <c r="B4" s="2" t="s">
        <v>201</v>
      </c>
    </row>
    <row r="5" spans="1:11" ht="12.75">
      <c r="A5" s="4" t="s">
        <v>3</v>
      </c>
      <c r="B5" s="4" t="s">
        <v>4</v>
      </c>
      <c r="K5" s="5" t="s">
        <v>141</v>
      </c>
    </row>
    <row r="7" spans="1:2" ht="12.75">
      <c r="A7" s="4" t="s">
        <v>5</v>
      </c>
      <c r="B7" s="4" t="s">
        <v>6</v>
      </c>
    </row>
    <row r="8" spans="1:2" ht="12.75">
      <c r="A8" s="4" t="s">
        <v>7</v>
      </c>
      <c r="B8" s="4" t="s">
        <v>8</v>
      </c>
    </row>
    <row r="9" spans="1:2" ht="12.75">
      <c r="A9" s="4" t="s">
        <v>9</v>
      </c>
      <c r="B9" s="37" t="s">
        <v>10</v>
      </c>
    </row>
    <row r="10" spans="1:2" ht="12.75">
      <c r="A10" s="4" t="s">
        <v>11</v>
      </c>
      <c r="B10" s="4" t="s">
        <v>143</v>
      </c>
    </row>
    <row r="12" spans="1:49" ht="12.75">
      <c r="A12" s="7"/>
      <c r="B12" s="7">
        <v>2020</v>
      </c>
      <c r="C12" s="7" t="s">
        <v>113</v>
      </c>
      <c r="D12" s="7" t="s">
        <v>114</v>
      </c>
      <c r="E12" s="7" t="s">
        <v>115</v>
      </c>
      <c r="F12" s="7" t="s">
        <v>116</v>
      </c>
      <c r="G12" s="7" t="s">
        <v>117</v>
      </c>
      <c r="H12" s="7" t="s">
        <v>118</v>
      </c>
      <c r="I12" s="7" t="s">
        <v>119</v>
      </c>
      <c r="J12" s="7" t="s">
        <v>120</v>
      </c>
      <c r="K12" s="7" t="s">
        <v>144</v>
      </c>
      <c r="L12" s="7" t="s">
        <v>145</v>
      </c>
      <c r="M12" s="7" t="s">
        <v>146</v>
      </c>
      <c r="N12" s="7">
        <v>2021</v>
      </c>
      <c r="O12" s="7" t="s">
        <v>147</v>
      </c>
      <c r="P12" s="7" t="s">
        <v>148</v>
      </c>
      <c r="Q12" s="7" t="s">
        <v>149</v>
      </c>
      <c r="R12" s="7" t="s">
        <v>150</v>
      </c>
      <c r="S12" s="7" t="s">
        <v>151</v>
      </c>
      <c r="T12" s="7" t="s">
        <v>152</v>
      </c>
      <c r="U12" s="7" t="s">
        <v>153</v>
      </c>
      <c r="V12" s="7" t="s">
        <v>154</v>
      </c>
      <c r="W12" s="7" t="s">
        <v>155</v>
      </c>
      <c r="X12" s="7" t="s">
        <v>156</v>
      </c>
      <c r="Y12" s="7" t="s">
        <v>157</v>
      </c>
      <c r="Z12" s="7">
        <v>2022</v>
      </c>
      <c r="AA12" s="7" t="s">
        <v>158</v>
      </c>
      <c r="AB12" s="7" t="s">
        <v>159</v>
      </c>
      <c r="AC12" s="7" t="s">
        <v>169</v>
      </c>
      <c r="AD12" s="7" t="s">
        <v>170</v>
      </c>
      <c r="AE12" s="7" t="s">
        <v>171</v>
      </c>
      <c r="AF12" s="7" t="s">
        <v>172</v>
      </c>
      <c r="AG12" s="7" t="s">
        <v>173</v>
      </c>
      <c r="AH12" s="7" t="s">
        <v>174</v>
      </c>
      <c r="AI12" s="7" t="s">
        <v>175</v>
      </c>
      <c r="AJ12" s="7" t="s">
        <v>176</v>
      </c>
      <c r="AK12" s="7" t="s">
        <v>177</v>
      </c>
      <c r="AL12" s="7">
        <v>2023</v>
      </c>
      <c r="AM12" s="7" t="s">
        <v>194</v>
      </c>
      <c r="AN12" s="7" t="s">
        <v>195</v>
      </c>
      <c r="AO12" s="7" t="s">
        <v>196</v>
      </c>
      <c r="AP12" s="7" t="s">
        <v>197</v>
      </c>
      <c r="AQ12" s="7" t="s">
        <v>198</v>
      </c>
      <c r="AR12" s="7" t="s">
        <v>199</v>
      </c>
      <c r="AS12" s="7" t="s">
        <v>200</v>
      </c>
      <c r="AT12" s="7" t="s">
        <v>222</v>
      </c>
      <c r="AU12" s="7" t="s">
        <v>223</v>
      </c>
      <c r="AV12" s="7" t="s">
        <v>224</v>
      </c>
      <c r="AW12" s="7" t="s">
        <v>225</v>
      </c>
    </row>
    <row r="13" spans="1:49" ht="12.75">
      <c r="A13" s="7" t="s">
        <v>167</v>
      </c>
      <c r="B13" s="1">
        <f>'Figures 2-8'!BJ13</f>
        <v>102.3</v>
      </c>
      <c r="C13" s="1">
        <f>'Figures 2-8'!BK13</f>
        <v>100.8</v>
      </c>
      <c r="D13" s="1">
        <f>'Figures 2-8'!BL13</f>
        <v>92.9</v>
      </c>
      <c r="E13" s="1">
        <f>'Figures 2-8'!BM13</f>
        <v>83.6</v>
      </c>
      <c r="F13" s="1">
        <f>'Figures 2-8'!BN13</f>
        <v>84.2</v>
      </c>
      <c r="G13" s="1">
        <f>'Figures 2-8'!BO13</f>
        <v>88.8</v>
      </c>
      <c r="H13" s="1">
        <f>'Figures 2-8'!BP13</f>
        <v>91.6</v>
      </c>
      <c r="I13" s="1">
        <f>'Figures 2-8'!BQ13</f>
        <v>92.5</v>
      </c>
      <c r="J13" s="1">
        <f>'Figures 2-8'!BR13</f>
        <v>93.7</v>
      </c>
      <c r="K13" s="1">
        <f>'Figures 2-8'!BS13</f>
        <v>94.8</v>
      </c>
      <c r="L13" s="1">
        <f>'Figures 2-8'!BT13</f>
        <v>92.4</v>
      </c>
      <c r="M13" s="1">
        <f>'Figures 2-8'!BU13</f>
        <v>93.9</v>
      </c>
      <c r="N13" s="1">
        <f>'Figures 2-8'!BV13</f>
        <v>93.6</v>
      </c>
      <c r="O13" s="1">
        <f>'Figures 2-8'!BW13</f>
        <v>94.1</v>
      </c>
      <c r="P13" s="1">
        <f>'Figures 2-8'!BX13</f>
        <v>96.6</v>
      </c>
      <c r="Q13" s="1">
        <f>'Figures 2-8'!BY13</f>
        <v>96.2</v>
      </c>
      <c r="R13" s="1">
        <f>'Figures 2-8'!BZ13</f>
        <v>97.2</v>
      </c>
      <c r="S13" s="1">
        <f>'Figures 2-8'!CA13</f>
        <v>100.4</v>
      </c>
      <c r="T13" s="1">
        <f>'Figures 2-8'!CB13</f>
        <v>102.1</v>
      </c>
      <c r="U13" s="1">
        <f>'Figures 2-8'!CC13</f>
        <v>102.1</v>
      </c>
      <c r="V13" s="1">
        <f>'Figures 2-8'!CD13</f>
        <v>102.8</v>
      </c>
      <c r="W13" s="1">
        <f>'Figures 2-8'!CE13</f>
        <v>104.1</v>
      </c>
      <c r="X13" s="1">
        <f>'Figures 2-8'!CF13</f>
        <v>105.6</v>
      </c>
      <c r="Y13" s="1">
        <f>'Figures 2-8'!CG13</f>
        <v>105.1</v>
      </c>
      <c r="Z13" s="1">
        <f>'Figures 2-8'!CH13</f>
        <v>105</v>
      </c>
      <c r="AA13" s="1">
        <f>'Figures 2-8'!CI13</f>
        <v>107.7</v>
      </c>
      <c r="AB13" s="1">
        <f>'Figures 2-8'!CJ13</f>
        <v>108.3</v>
      </c>
      <c r="AC13" s="1">
        <f>'Figures 2-8'!CK13</f>
        <v>109.7</v>
      </c>
      <c r="AD13" s="1">
        <f>'Figures 2-8'!CL13</f>
        <v>111.2</v>
      </c>
      <c r="AE13" s="1">
        <f>'Figures 2-8'!CM13</f>
        <v>111.2</v>
      </c>
      <c r="AF13" s="1">
        <f>'Figures 2-8'!CN13</f>
        <v>111.2</v>
      </c>
      <c r="AG13" s="1">
        <f>'Figures 2-8'!CO13</f>
        <v>112.2</v>
      </c>
      <c r="AH13" s="1">
        <f>'Figures 2-8'!CP13</f>
        <v>112.7</v>
      </c>
      <c r="AI13" s="1">
        <f>'Figures 2-8'!CQ13</f>
        <v>112.5</v>
      </c>
      <c r="AJ13" s="1">
        <f>'Figures 2-8'!CR13</f>
        <v>112.7</v>
      </c>
      <c r="AK13" s="1">
        <f>'Figures 2-8'!CS13</f>
        <v>111.5</v>
      </c>
      <c r="AL13" s="1">
        <f>'Figures 2-8'!CT13</f>
        <v>111.5</v>
      </c>
      <c r="AM13" s="1">
        <f>'Figures 2-8'!CU13</f>
        <v>112.2</v>
      </c>
      <c r="AN13" s="1">
        <f>'Figures 2-8'!CV13</f>
        <v>113.1</v>
      </c>
      <c r="AO13" s="1">
        <f>'Figures 2-8'!CW13</f>
        <v>113.6</v>
      </c>
      <c r="AP13" s="1">
        <f>'Figures 2-8'!CX13</f>
        <v>115.4</v>
      </c>
      <c r="AQ13" s="1">
        <f>'Figures 2-8'!CY13</f>
        <v>114.5</v>
      </c>
      <c r="AR13" s="1">
        <f>'Figures 2-8'!CZ13</f>
        <v>114.8</v>
      </c>
      <c r="AS13" s="1">
        <f>'Figures 2-8'!DA13</f>
        <v>115.1</v>
      </c>
      <c r="AT13" s="1">
        <f>'Figures 2-8'!DB13</f>
        <v>114.8</v>
      </c>
      <c r="AU13" s="1">
        <f>'Figures 2-8'!DC13</f>
        <v>114.1</v>
      </c>
      <c r="AV13" s="1">
        <f>'Figures 2-8'!DD13</f>
        <v>113.8</v>
      </c>
      <c r="AW13" s="1">
        <f>'Figures 2-8'!DE13</f>
        <v>114.3</v>
      </c>
    </row>
    <row r="14" spans="1:49" ht="12.75">
      <c r="A14" s="7" t="s">
        <v>49</v>
      </c>
      <c r="B14" s="1">
        <f>'Figures 2-8'!BJ18</f>
        <v>164.9</v>
      </c>
      <c r="C14" s="1">
        <f>'Figures 2-8'!BK18</f>
        <v>158.1</v>
      </c>
      <c r="D14" s="1">
        <f>'Figures 2-8'!BL18</f>
        <v>114.8</v>
      </c>
      <c r="E14" s="1">
        <f>'Figures 2-8'!BM18</f>
        <v>48.5</v>
      </c>
      <c r="F14" s="1">
        <f>'Figures 2-8'!BN18</f>
        <v>51.6</v>
      </c>
      <c r="G14" s="1">
        <f>'Figures 2-8'!BO18</f>
        <v>49.5</v>
      </c>
      <c r="H14" s="1">
        <f>'Figures 2-8'!BP18</f>
        <v>57.6</v>
      </c>
      <c r="I14" s="1">
        <f>'Figures 2-8'!BQ18</f>
        <v>68.5</v>
      </c>
      <c r="J14" s="1">
        <f>'Figures 2-8'!BR18</f>
        <v>61.7</v>
      </c>
      <c r="K14" s="1">
        <f>'Figures 2-8'!BS18</f>
        <v>60.9</v>
      </c>
      <c r="L14" s="1">
        <f>'Figures 2-8'!BT18</f>
        <v>56.3</v>
      </c>
      <c r="M14" s="1">
        <f>'Figures 2-8'!BU18</f>
        <v>78.9</v>
      </c>
      <c r="N14" s="1">
        <f>'Figures 2-8'!BV18</f>
        <v>82.2</v>
      </c>
      <c r="O14" s="1">
        <f>'Figures 2-8'!BW18</f>
        <v>81.6</v>
      </c>
      <c r="P14" s="1">
        <f>'Figures 2-8'!BX18</f>
        <v>81.8</v>
      </c>
      <c r="Q14" s="1">
        <f>'Figures 2-8'!BY18</f>
        <v>81</v>
      </c>
      <c r="R14" s="1">
        <f>'Figures 2-8'!BZ18</f>
        <v>86.8</v>
      </c>
      <c r="S14" s="1">
        <f>'Figures 2-8'!CA18</f>
        <v>94.8</v>
      </c>
      <c r="T14" s="1">
        <f>'Figures 2-8'!CB18</f>
        <v>113.1</v>
      </c>
      <c r="U14" s="1">
        <f>'Figures 2-8'!CC18</f>
        <v>106.3</v>
      </c>
      <c r="V14" s="1">
        <f>'Figures 2-8'!CD18</f>
        <v>100.6</v>
      </c>
      <c r="W14" s="1">
        <f>'Figures 2-8'!CE18</f>
        <v>123.9</v>
      </c>
      <c r="X14" s="1">
        <f>'Figures 2-8'!CF18</f>
        <v>122.6</v>
      </c>
      <c r="Y14" s="1">
        <f>'Figures 2-8'!CG18</f>
        <v>125.4</v>
      </c>
      <c r="Z14" s="1">
        <f>'Figures 2-8'!CH18</f>
        <v>127.3</v>
      </c>
      <c r="AA14" s="1">
        <f>'Figures 2-8'!CI18</f>
        <v>129</v>
      </c>
      <c r="AB14" s="1">
        <f>'Figures 2-8'!CJ18</f>
        <v>152</v>
      </c>
      <c r="AC14" s="1">
        <f>'Figures 2-8'!CK18</f>
        <v>148.8</v>
      </c>
      <c r="AD14" s="1">
        <f>'Figures 2-8'!CL18</f>
        <v>158.8</v>
      </c>
      <c r="AE14" s="1">
        <f>'Figures 2-8'!CM18</f>
        <v>155.6</v>
      </c>
      <c r="AF14" s="1">
        <f>'Figures 2-8'!CN18</f>
        <v>160.4</v>
      </c>
      <c r="AG14" s="1">
        <f>'Figures 2-8'!CO18</f>
        <v>147.2</v>
      </c>
      <c r="AH14" s="1">
        <f>'Figures 2-8'!CP18</f>
        <v>151.3</v>
      </c>
      <c r="AI14" s="1">
        <f>'Figures 2-8'!CQ18</f>
        <v>154.4</v>
      </c>
      <c r="AJ14" s="1">
        <f>'Figures 2-8'!CR18</f>
        <v>155.9</v>
      </c>
      <c r="AK14" s="1">
        <f>'Figures 2-8'!CS18</f>
        <v>150.3</v>
      </c>
      <c r="AL14" s="1">
        <f>'Figures 2-8'!CT18</f>
        <v>153.9</v>
      </c>
      <c r="AM14" s="1">
        <f>'Figures 2-8'!CU18</f>
        <v>157.2</v>
      </c>
      <c r="AN14" s="1">
        <f>'Figures 2-8'!CV18</f>
        <v>163.9</v>
      </c>
      <c r="AO14" s="1">
        <f>'Figures 2-8'!CW18</f>
        <v>157.1</v>
      </c>
      <c r="AP14" s="1">
        <f>'Figures 2-8'!CX18</f>
        <v>159.4</v>
      </c>
      <c r="AQ14" s="1">
        <f>'Figures 2-8'!CY18</f>
        <v>160.5</v>
      </c>
      <c r="AR14" s="1">
        <f>'Figures 2-8'!CZ18</f>
        <v>169.2</v>
      </c>
      <c r="AS14" s="1">
        <f>'Figures 2-8'!DA18</f>
        <v>162</v>
      </c>
      <c r="AT14" s="1">
        <f>'Figures 2-8'!DB18</f>
        <v>162.5</v>
      </c>
      <c r="AU14" s="1">
        <f>'Figures 2-8'!DC18</f>
        <v>166.3</v>
      </c>
      <c r="AV14" s="1">
        <f>'Figures 2-8'!DD18</f>
        <v>160.4</v>
      </c>
      <c r="AW14" s="1">
        <f>'Figures 2-8'!DE18</f>
        <v>159.2</v>
      </c>
    </row>
    <row r="15" spans="1:49" ht="12.75">
      <c r="A15" s="7" t="s">
        <v>50</v>
      </c>
      <c r="B15" s="1">
        <f>'Figures 2-8'!BJ23</f>
        <v>161.6</v>
      </c>
      <c r="C15" s="1">
        <f>'Figures 2-8'!BK23</f>
        <v>163.49999999999997</v>
      </c>
      <c r="D15" s="1">
        <f>'Figures 2-8'!BL23</f>
        <v>83.19999999999999</v>
      </c>
      <c r="E15" s="1">
        <f>'Figures 2-8'!BM23</f>
        <v>31.5</v>
      </c>
      <c r="F15" s="1">
        <f>'Figures 2-8'!BN23</f>
        <v>40.199999999999996</v>
      </c>
      <c r="G15" s="1">
        <f>'Figures 2-8'!BO23</f>
        <v>76.29999999999998</v>
      </c>
      <c r="H15" s="1">
        <f>'Figures 2-8'!BP23</f>
        <v>108.10000000000001</v>
      </c>
      <c r="I15" s="1">
        <f>'Figures 2-8'!BQ23</f>
        <v>117.3</v>
      </c>
      <c r="J15" s="1">
        <f>'Figures 2-8'!BR23</f>
        <v>108.80000000000001</v>
      </c>
      <c r="K15" s="1">
        <f>'Figures 2-8'!BS23</f>
        <v>98.30000000000001</v>
      </c>
      <c r="L15" s="1">
        <f>'Figures 2-8'!BT23</f>
        <v>52.5</v>
      </c>
      <c r="M15" s="1">
        <f>'Figures 2-8'!BU23</f>
        <v>57</v>
      </c>
      <c r="N15" s="1">
        <f>'Figures 2-8'!BV23</f>
        <v>55.3</v>
      </c>
      <c r="O15" s="1">
        <f>'Figures 2-8'!BW23</f>
        <v>57</v>
      </c>
      <c r="P15" s="1">
        <f>'Figures 2-8'!BX23</f>
        <v>56.5</v>
      </c>
      <c r="Q15" s="1">
        <f>'Figures 2-8'!BY23</f>
        <v>54.2</v>
      </c>
      <c r="R15" s="1">
        <f>'Figures 2-8'!BZ23</f>
        <v>67.39999999999999</v>
      </c>
      <c r="S15" s="1">
        <f>'Figures 2-8'!CA23</f>
        <v>105.39999999999999</v>
      </c>
      <c r="T15" s="1">
        <f>'Figures 2-8'!CB23</f>
        <v>131.79999999999998</v>
      </c>
      <c r="U15" s="1">
        <f>'Figures 2-8'!CC23</f>
        <v>139.10000000000002</v>
      </c>
      <c r="V15" s="1">
        <f>'Figures 2-8'!CD23</f>
        <v>134.5</v>
      </c>
      <c r="W15" s="1">
        <f>'Figures 2-8'!CE23</f>
        <v>138.9</v>
      </c>
      <c r="X15" s="1">
        <f>'Figures 2-8'!CF23</f>
        <v>136.79999999999998</v>
      </c>
      <c r="Y15" s="1">
        <f>'Figures 2-8'!CG23</f>
        <v>122.89999999999999</v>
      </c>
      <c r="Z15" s="1">
        <f>'Figures 2-8'!CH23</f>
        <v>121.4</v>
      </c>
      <c r="AA15" s="1">
        <f>'Figures 2-8'!CI23</f>
        <v>129.7</v>
      </c>
      <c r="AB15" s="1">
        <f>'Figures 2-8'!CJ23</f>
        <v>133.3</v>
      </c>
      <c r="AC15" s="1">
        <f>'Figures 2-8'!CK23</f>
        <v>150.9</v>
      </c>
      <c r="AD15" s="1">
        <f>'Figures 2-8'!CL23</f>
        <v>161.3</v>
      </c>
      <c r="AE15" s="1">
        <f>'Figures 2-8'!CM23</f>
        <v>159.6</v>
      </c>
      <c r="AF15" s="1">
        <f>'Figures 2-8'!CN23</f>
        <v>159.8</v>
      </c>
      <c r="AG15" s="1">
        <f>'Figures 2-8'!CO23</f>
        <v>160.89999999999998</v>
      </c>
      <c r="AH15" s="1">
        <f>'Figures 2-8'!CP23</f>
        <v>157.8</v>
      </c>
      <c r="AI15" s="1">
        <f>'Figures 2-8'!CQ23</f>
        <v>159.09999999999997</v>
      </c>
      <c r="AJ15" s="1">
        <f>'Figures 2-8'!CR23</f>
        <v>157.6</v>
      </c>
      <c r="AK15" s="1">
        <f>'Figures 2-8'!CS23</f>
        <v>154.3</v>
      </c>
      <c r="AL15" s="1">
        <f>'Figures 2-8'!CT23</f>
        <v>152.79999999999998</v>
      </c>
      <c r="AM15" s="1">
        <f>'Figures 2-8'!CU23</f>
        <v>154.9</v>
      </c>
      <c r="AN15" s="1">
        <f>'Figures 2-8'!CV23</f>
        <v>152.7</v>
      </c>
      <c r="AO15" s="1">
        <f>'Figures 2-8'!CW23</f>
        <v>157.5</v>
      </c>
      <c r="AP15" s="1">
        <f>'Figures 2-8'!CX23</f>
        <v>160.99999999999997</v>
      </c>
      <c r="AQ15" s="1">
        <f>'Figures 2-8'!CY23</f>
        <v>160.89999999999998</v>
      </c>
      <c r="AR15" s="1">
        <f>'Figures 2-8'!CZ23</f>
        <v>159</v>
      </c>
      <c r="AS15" s="1">
        <f>'Figures 2-8'!DA23</f>
        <v>157.29999999999998</v>
      </c>
      <c r="AT15" s="1">
        <f>'Figures 2-8'!DB23</f>
        <v>159.60000000000002</v>
      </c>
      <c r="AU15" s="1">
        <f>'Figures 2-8'!DC23</f>
        <v>157.60000000000002</v>
      </c>
      <c r="AV15" s="1">
        <f>'Figures 2-8'!DD23</f>
        <v>157.89999999999998</v>
      </c>
      <c r="AW15" s="1">
        <f>'Figures 2-8'!DE23</f>
        <v>157.9</v>
      </c>
    </row>
    <row r="16" spans="1:49" ht="12.75">
      <c r="A16" s="7" t="s">
        <v>59</v>
      </c>
      <c r="B16" s="1">
        <f>'Figures 2-8'!BJ24</f>
        <v>144.4</v>
      </c>
      <c r="C16" s="1">
        <f>'Figures 2-8'!BK24</f>
        <v>142.9</v>
      </c>
      <c r="D16" s="1">
        <f>'Figures 2-8'!BL24</f>
        <v>80</v>
      </c>
      <c r="E16" s="1">
        <f>'Figures 2-8'!BM24</f>
        <v>40.3</v>
      </c>
      <c r="F16" s="1">
        <f>'Figures 2-8'!BN24</f>
        <v>54.6</v>
      </c>
      <c r="G16" s="1">
        <f>'Figures 2-8'!BO24</f>
        <v>91.9</v>
      </c>
      <c r="H16" s="1">
        <f>'Figures 2-8'!BP24</f>
        <v>111.7</v>
      </c>
      <c r="I16" s="1">
        <f>'Figures 2-8'!BQ24</f>
        <v>115.7</v>
      </c>
      <c r="J16" s="1">
        <f>'Figures 2-8'!BR24</f>
        <v>113</v>
      </c>
      <c r="K16" s="1">
        <f>'Figures 2-8'!BS24</f>
        <v>99.1</v>
      </c>
      <c r="L16" s="1">
        <f>'Figures 2-8'!BT24</f>
        <v>62.7</v>
      </c>
      <c r="M16" s="1">
        <f>'Figures 2-8'!BU24</f>
        <v>64.2</v>
      </c>
      <c r="N16" s="1">
        <f>'Figures 2-8'!BV24</f>
        <v>64.7</v>
      </c>
      <c r="O16" s="1">
        <f>'Figures 2-8'!BW24</f>
        <v>65.6</v>
      </c>
      <c r="P16" s="1">
        <f>'Figures 2-8'!BX24</f>
        <v>66.7</v>
      </c>
      <c r="Q16" s="1">
        <f>'Figures 2-8'!BY24</f>
        <v>65.8</v>
      </c>
      <c r="R16" s="1">
        <f>'Figures 2-8'!BZ24</f>
        <v>81.8</v>
      </c>
      <c r="S16" s="1">
        <f>'Figures 2-8'!CA24</f>
        <v>111.8</v>
      </c>
      <c r="T16" s="1">
        <f>'Figures 2-8'!CB24</f>
        <v>126.6</v>
      </c>
      <c r="U16" s="1">
        <f>'Figures 2-8'!CC24</f>
        <v>127.5</v>
      </c>
      <c r="V16" s="1">
        <f>'Figures 2-8'!CD24</f>
        <v>126.5</v>
      </c>
      <c r="W16" s="1">
        <f>'Figures 2-8'!CE24</f>
        <v>128.9</v>
      </c>
      <c r="X16" s="1">
        <f>'Figures 2-8'!CF24</f>
        <v>122.4</v>
      </c>
      <c r="Y16" s="1">
        <f>'Figures 2-8'!CG24</f>
        <v>111.7</v>
      </c>
      <c r="Z16" s="1">
        <f>'Figures 2-8'!CH24</f>
        <v>114.6</v>
      </c>
      <c r="AA16" s="1">
        <f>'Figures 2-8'!CI24</f>
        <v>126.3</v>
      </c>
      <c r="AB16" s="1">
        <f>'Figures 2-8'!CJ24</f>
        <v>130.7</v>
      </c>
      <c r="AC16" s="1">
        <f>'Figures 2-8'!CK24</f>
        <v>137.9</v>
      </c>
      <c r="AD16" s="1">
        <f>'Figures 2-8'!CL24</f>
        <v>144.7</v>
      </c>
      <c r="AE16" s="1">
        <f>'Figures 2-8'!CM24</f>
        <v>141.4</v>
      </c>
      <c r="AF16" s="1">
        <f>'Figures 2-8'!CN24</f>
        <v>140.2</v>
      </c>
      <c r="AG16" s="1">
        <f>'Figures 2-8'!CO24</f>
        <v>140.5</v>
      </c>
      <c r="AH16" s="1">
        <f>'Figures 2-8'!CP24</f>
        <v>137</v>
      </c>
      <c r="AI16" s="1">
        <f>'Figures 2-8'!CQ24</f>
        <v>138.3</v>
      </c>
      <c r="AJ16" s="1">
        <f>'Figures 2-8'!CR24</f>
        <v>137.6</v>
      </c>
      <c r="AK16" s="1">
        <f>'Figures 2-8'!CS24</f>
        <v>135.7</v>
      </c>
      <c r="AL16" s="1">
        <f>'Figures 2-8'!CT24</f>
        <v>138.6</v>
      </c>
      <c r="AM16" s="1">
        <f>'Figures 2-8'!CU24</f>
        <v>139.9</v>
      </c>
      <c r="AN16" s="1">
        <f>'Figures 2-8'!CV24</f>
        <v>137.5</v>
      </c>
      <c r="AO16" s="1">
        <f>'Figures 2-8'!CW24</f>
        <v>138.3</v>
      </c>
      <c r="AP16" s="1">
        <f>'Figures 2-8'!CX24</f>
        <v>142.4</v>
      </c>
      <c r="AQ16" s="1">
        <f>'Figures 2-8'!CY24</f>
        <v>141.5</v>
      </c>
      <c r="AR16" s="1">
        <f>'Figures 2-8'!CZ24</f>
        <v>140</v>
      </c>
      <c r="AS16" s="1">
        <f>'Figures 2-8'!DA24</f>
        <v>138.1</v>
      </c>
      <c r="AT16" s="1">
        <f>'Figures 2-8'!DB24</f>
        <v>140.2</v>
      </c>
      <c r="AU16" s="1">
        <f>'Figures 2-8'!DC24</f>
        <v>137.2</v>
      </c>
      <c r="AV16" s="1">
        <f>'Figures 2-8'!DD24</f>
        <v>136.5</v>
      </c>
      <c r="AW16" s="1">
        <f>'Figures 2-8'!DE24</f>
        <v>135.9</v>
      </c>
    </row>
    <row r="17" spans="1:49" ht="12.75">
      <c r="A17" s="7" t="s">
        <v>179</v>
      </c>
      <c r="B17" s="1">
        <f>'Figures 2-8'!BJ28</f>
        <v>107.7</v>
      </c>
      <c r="C17" s="1">
        <f>'Figures 2-8'!BK28</f>
        <v>108.6</v>
      </c>
      <c r="D17" s="1">
        <f>'Figures 2-8'!BL28</f>
        <v>99.3</v>
      </c>
      <c r="E17" s="1">
        <f>'Figures 2-8'!BM28</f>
        <v>80.4</v>
      </c>
      <c r="F17" s="1">
        <f>'Figures 2-8'!BN28</f>
        <v>73.9</v>
      </c>
      <c r="G17" s="1">
        <f>'Figures 2-8'!BO28</f>
        <v>81.1</v>
      </c>
      <c r="H17" s="1">
        <f>'Figures 2-8'!BP28</f>
        <v>87.2</v>
      </c>
      <c r="I17" s="1">
        <f>'Figures 2-8'!BQ28</f>
        <v>88.4</v>
      </c>
      <c r="J17" s="1">
        <f>'Figures 2-8'!BR28</f>
        <v>96.2</v>
      </c>
      <c r="K17" s="1">
        <f>'Figures 2-8'!BS28</f>
        <v>96.8</v>
      </c>
      <c r="L17" s="1">
        <f>'Figures 2-8'!BT28</f>
        <v>93.6</v>
      </c>
      <c r="M17" s="1">
        <f>'Figures 2-8'!BU28</f>
        <v>95.9</v>
      </c>
      <c r="N17" s="1">
        <f>'Figures 2-8'!BV28</f>
        <v>93.2</v>
      </c>
      <c r="O17" s="1">
        <f>'Figures 2-8'!BW28</f>
        <v>90.8</v>
      </c>
      <c r="P17" s="1">
        <f>'Figures 2-8'!BX28</f>
        <v>92.3</v>
      </c>
      <c r="Q17" s="1">
        <f>'Figures 2-8'!BY28</f>
        <v>91.3</v>
      </c>
      <c r="R17" s="1">
        <f>'Figures 2-8'!BZ28</f>
        <v>92.9</v>
      </c>
      <c r="S17" s="1">
        <f>'Figures 2-8'!CA28</f>
        <v>98.2</v>
      </c>
      <c r="T17" s="1">
        <f>'Figures 2-8'!CB28</f>
        <v>106.2</v>
      </c>
      <c r="U17" s="1">
        <f>'Figures 2-8'!CC28</f>
        <v>106.3</v>
      </c>
      <c r="V17" s="1">
        <f>'Figures 2-8'!CD28</f>
        <v>105.8</v>
      </c>
      <c r="W17" s="1">
        <f>'Figures 2-8'!CE28</f>
        <v>106.2</v>
      </c>
      <c r="X17" s="1">
        <f>'Figures 2-8'!CF28</f>
        <v>110.8</v>
      </c>
      <c r="Y17" s="1">
        <f>'Figures 2-8'!CG28</f>
        <v>106.2</v>
      </c>
      <c r="Z17" s="1">
        <f>'Figures 2-8'!CH28</f>
        <v>110.3</v>
      </c>
      <c r="AA17" s="1">
        <f>'Figures 2-8'!CI28</f>
        <v>112.1</v>
      </c>
      <c r="AB17" s="1">
        <f>'Figures 2-8'!CJ28</f>
        <v>113.5</v>
      </c>
      <c r="AC17" s="1">
        <f>'Figures 2-8'!CK28</f>
        <v>118.4</v>
      </c>
      <c r="AD17" s="1">
        <f>'Figures 2-8'!CL28</f>
        <v>115.7</v>
      </c>
      <c r="AE17" s="1">
        <f>'Figures 2-8'!CM28</f>
        <v>118.5</v>
      </c>
      <c r="AF17" s="1">
        <f>'Figures 2-8'!CN28</f>
        <v>117.4</v>
      </c>
      <c r="AG17" s="1">
        <f>'Figures 2-8'!CO28</f>
        <v>123.9</v>
      </c>
      <c r="AH17" s="1">
        <f>'Figures 2-8'!CP28</f>
        <v>114.7</v>
      </c>
      <c r="AI17" s="1">
        <f>'Figures 2-8'!CQ28</f>
        <v>118.3</v>
      </c>
      <c r="AJ17" s="1">
        <f>'Figures 2-8'!CR28</f>
        <v>116.6</v>
      </c>
      <c r="AK17" s="1">
        <f>'Figures 2-8'!CS28</f>
        <v>117.7</v>
      </c>
      <c r="AL17" s="1">
        <f>'Figures 2-8'!CT28</f>
        <v>124.2</v>
      </c>
      <c r="AM17" s="1">
        <f>'Figures 2-8'!CU28</f>
        <v>119.1</v>
      </c>
      <c r="AN17" s="1">
        <f>'Figures 2-8'!CV28</f>
        <v>123</v>
      </c>
      <c r="AO17" s="1">
        <f>'Figures 2-8'!CW28</f>
        <v>122</v>
      </c>
      <c r="AP17" s="1">
        <f>'Figures 2-8'!CX28</f>
        <v>123.1</v>
      </c>
      <c r="AQ17" s="1">
        <f>'Figures 2-8'!CY28</f>
        <v>122.5</v>
      </c>
      <c r="AR17" s="1">
        <f>'Figures 2-8'!CZ28</f>
        <v>118.9</v>
      </c>
      <c r="AS17" s="1">
        <f>'Figures 2-8'!DA28</f>
        <v>126.4</v>
      </c>
      <c r="AT17" s="1">
        <f>'Figures 2-8'!DB28</f>
        <v>115.5</v>
      </c>
      <c r="AU17" s="1">
        <f>'Figures 2-8'!DC28</f>
        <v>113.8</v>
      </c>
      <c r="AV17" s="1">
        <f>'Figures 2-8'!DD28</f>
        <v>114.4</v>
      </c>
      <c r="AW17" s="1">
        <f>'Figures 2-8'!DE28</f>
        <v>124.3</v>
      </c>
    </row>
    <row r="18" spans="1:258" ht="12.75">
      <c r="A18" s="7" t="s">
        <v>236</v>
      </c>
      <c r="B18" s="1">
        <f>'Figures 2-8'!BJ46</f>
        <v>240.7732235546805</v>
      </c>
      <c r="C18" s="1">
        <f>'Figures 2-8'!BK46</f>
        <v>229.38965455521742</v>
      </c>
      <c r="D18" s="1">
        <f>'Figures 2-8'!BL46</f>
        <v>129.9445140504743</v>
      </c>
      <c r="E18" s="1">
        <f>'Figures 2-8'!BM46</f>
        <v>33.935922677644534</v>
      </c>
      <c r="F18" s="1">
        <f>'Figures 2-8'!BN46</f>
        <v>27.062824413817786</v>
      </c>
      <c r="G18" s="1">
        <f>'Figures 2-8'!BO46</f>
        <v>33.935922677644534</v>
      </c>
      <c r="H18" s="1">
        <f>'Figures 2-8'!BP46</f>
        <v>55.62913907284768</v>
      </c>
      <c r="I18" s="1">
        <f>'Figures 2-8'!BQ46</f>
        <v>65.07964918560944</v>
      </c>
      <c r="J18" s="1">
        <f>'Figures 2-8'!BR46</f>
        <v>56.058707714336855</v>
      </c>
      <c r="K18" s="1">
        <f>'Figures 2-8'!BS46</f>
        <v>50.25953105423303</v>
      </c>
      <c r="L18" s="1">
        <f>'Figures 2-8'!BT46</f>
        <v>49.82996241274387</v>
      </c>
      <c r="M18" s="1">
        <f>'Figures 2-8'!BU46</f>
        <v>51.548236978700544</v>
      </c>
      <c r="N18" s="1">
        <f>'Figures 2-8'!BV46</f>
        <v>50.47431537497762</v>
      </c>
      <c r="O18" s="1">
        <f>'Figures 2-8'!BW46</f>
        <v>50.04474673348845</v>
      </c>
      <c r="P18" s="1">
        <f>'Figures 2-8'!BX46</f>
        <v>67.87184535528907</v>
      </c>
      <c r="Q18" s="1">
        <f>'Figures 2-8'!BY46</f>
        <v>51.11866833721138</v>
      </c>
      <c r="R18" s="1">
        <f>'Figures 2-8'!BZ46</f>
        <v>59.71004116699481</v>
      </c>
      <c r="S18" s="1">
        <f>'Figures 2-8'!CA46</f>
        <v>83.33631644889921</v>
      </c>
      <c r="T18" s="1">
        <f>'Figures 2-8'!CB46</f>
        <v>120.27921961696795</v>
      </c>
      <c r="U18" s="1">
        <f>'Figures 2-8'!CC46</f>
        <v>135.31412206908894</v>
      </c>
      <c r="V18" s="1">
        <f>'Figures 2-8'!CD46</f>
        <v>147.12725971004116</v>
      </c>
      <c r="W18" s="1">
        <f>'Figures 2-8'!CE46</f>
        <v>140.2541614462144</v>
      </c>
      <c r="X18" s="1">
        <f>'Figures 2-8'!CF46</f>
        <v>147.12725971004116</v>
      </c>
      <c r="Y18" s="1">
        <f>'Figures 2-8'!CG46</f>
        <v>147.34204403078573</v>
      </c>
      <c r="Z18" s="1">
        <f>'Figures 2-8'!CH46</f>
        <v>106.53302308931447</v>
      </c>
      <c r="AA18" s="1">
        <f>'Figures 2-8'!CI46</f>
        <v>140.89851440844816</v>
      </c>
      <c r="AB18" s="1">
        <f>'Figures 2-8'!CJ46</f>
        <v>191.37282978342577</v>
      </c>
      <c r="AC18" s="1">
        <f>'Figures 2-8'!CK46</f>
        <v>182.5666726328978</v>
      </c>
      <c r="AD18" s="1">
        <f>'Figures 2-8'!CL46</f>
        <v>193.30588867012705</v>
      </c>
      <c r="AE18" s="1">
        <f>'Figures 2-8'!CM46</f>
        <v>207.91122248075888</v>
      </c>
      <c r="AF18" s="1">
        <f>'Figures 2-8'!CN46</f>
        <v>205.76337927331303</v>
      </c>
      <c r="AG18" s="1">
        <f>'Figures 2-8'!CO46</f>
        <v>211.99212457490603</v>
      </c>
      <c r="AH18" s="1">
        <f>'Figures 2-8'!CP46</f>
        <v>208.9851440844818</v>
      </c>
      <c r="AI18" s="1">
        <f>'Figures 2-8'!CQ46</f>
        <v>199.31984965097547</v>
      </c>
      <c r="AJ18" s="1">
        <f>'Figures 2-8'!CR46</f>
        <v>191.1580454626812</v>
      </c>
      <c r="AK18" s="1">
        <f>'Figures 2-8'!CS46</f>
        <v>202.54161446214422</v>
      </c>
      <c r="AL18" s="1">
        <f>'Figures 2-8'!CT46</f>
        <v>152.06729908716662</v>
      </c>
      <c r="AM18" s="1">
        <f>'Figures 2-8'!CU46</f>
        <v>193.30588867012705</v>
      </c>
      <c r="AN18" s="1">
        <f>'Figures 2-8'!CV46</f>
        <v>217.79130123500985</v>
      </c>
      <c r="AO18" s="1">
        <f>'Figures 2-8'!CW46</f>
        <v>215.643458027564</v>
      </c>
      <c r="AP18" s="1">
        <f>'Figures 2-8'!CX46</f>
        <v>222.94612493287985</v>
      </c>
      <c r="AQ18" s="1">
        <f>'Figures 2-8'!CY46</f>
        <v>213.7103991408627</v>
      </c>
      <c r="AR18" s="1">
        <f>'Figures 2-8'!CZ46</f>
        <v>227.02702702702703</v>
      </c>
      <c r="AS18" s="1">
        <f>'Figures 2-8'!DA46</f>
        <v>234.11490961159834</v>
      </c>
      <c r="AT18" s="1"/>
      <c r="AU18" s="1"/>
      <c r="AV18" s="1"/>
      <c r="AW18" s="1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</row>
    <row r="19" spans="1:258" ht="12.75">
      <c r="A19" s="18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</row>
    <row r="20" spans="1:258" ht="12.75">
      <c r="A20" s="18"/>
      <c r="B20" s="3"/>
      <c r="C20" s="3"/>
      <c r="D20" s="3"/>
      <c r="E20" s="3" t="s">
        <v>181</v>
      </c>
      <c r="F20" s="3"/>
      <c r="G20" s="3" t="s">
        <v>237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</row>
    <row r="21" spans="1:258" ht="12.75">
      <c r="A21" s="7" t="s">
        <v>167</v>
      </c>
      <c r="B21" s="3"/>
      <c r="C21" s="3"/>
      <c r="D21" s="3"/>
      <c r="E21" s="3">
        <f>E13-C13</f>
        <v>-17.200000000000003</v>
      </c>
      <c r="F21" s="3"/>
      <c r="G21" s="3">
        <f>(AW13/C13-1)*100</f>
        <v>13.392857142857139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</row>
    <row r="22" spans="1:258" ht="12.75">
      <c r="A22" s="7" t="s">
        <v>49</v>
      </c>
      <c r="B22" s="3"/>
      <c r="C22" s="3"/>
      <c r="D22" s="3"/>
      <c r="E22" s="3">
        <f>E14-C14</f>
        <v>-109.6</v>
      </c>
      <c r="F22" s="3"/>
      <c r="G22" s="3">
        <f aca="true" t="shared" si="0" ref="G22:G25">(AW14/C14-1)*100</f>
        <v>0.6957621758380661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</row>
    <row r="23" spans="1:258" ht="12.75">
      <c r="A23" s="7" t="s">
        <v>50</v>
      </c>
      <c r="B23" s="3"/>
      <c r="C23" s="3"/>
      <c r="D23" s="3"/>
      <c r="E23" s="3">
        <f>E15-C15</f>
        <v>-131.99999999999997</v>
      </c>
      <c r="F23" s="3"/>
      <c r="G23" s="3">
        <f t="shared" si="0"/>
        <v>-3.4250764525993627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</row>
    <row r="24" spans="1:258" ht="12.75">
      <c r="A24" s="7" t="s">
        <v>59</v>
      </c>
      <c r="B24" s="3"/>
      <c r="C24" s="3"/>
      <c r="D24" s="3"/>
      <c r="E24" s="3">
        <f>E16-C16</f>
        <v>-102.60000000000001</v>
      </c>
      <c r="F24" s="3"/>
      <c r="G24" s="3">
        <f t="shared" si="0"/>
        <v>-4.898530440867743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</row>
    <row r="25" spans="1:258" ht="12.75">
      <c r="A25" s="7" t="s">
        <v>179</v>
      </c>
      <c r="B25" s="3"/>
      <c r="C25" s="3"/>
      <c r="D25" s="3"/>
      <c r="E25" s="3">
        <f>E17-C17</f>
        <v>-28.19999999999999</v>
      </c>
      <c r="F25" s="3"/>
      <c r="G25" s="3">
        <f t="shared" si="0"/>
        <v>14.456721915285463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</row>
    <row r="26" spans="1:258" ht="12.75">
      <c r="A26" s="7" t="s">
        <v>236</v>
      </c>
      <c r="B26" s="3"/>
      <c r="C26" s="3"/>
      <c r="D26" s="3"/>
      <c r="E26" s="3">
        <f aca="true" t="shared" si="1" ref="E26">E18-C18</f>
        <v>-195.4537318775729</v>
      </c>
      <c r="F26" s="3"/>
      <c r="G26" s="3">
        <f>(AS18/C18-1)*100</f>
        <v>2.059925093632975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</row>
    <row r="27" spans="38:258" ht="12.75"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</row>
    <row r="29" ht="15.75">
      <c r="A29" s="26" t="s">
        <v>216</v>
      </c>
    </row>
    <row r="30" ht="14.25">
      <c r="A30" s="39" t="s">
        <v>233</v>
      </c>
    </row>
    <row r="32" ht="15">
      <c r="A32" s="25" t="s">
        <v>207</v>
      </c>
    </row>
  </sheetData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workbookViewId="0" topLeftCell="A3">
      <selection activeCell="A3" sqref="A3"/>
    </sheetView>
  </sheetViews>
  <sheetFormatPr defaultColWidth="8.75390625" defaultRowHeight="14.25"/>
  <cols>
    <col min="1" max="1" width="39.125" style="5" customWidth="1"/>
    <col min="2" max="2" width="9.125" style="5" customWidth="1"/>
    <col min="3" max="16384" width="8.75390625" style="5" customWidth="1"/>
  </cols>
  <sheetData>
    <row r="1" ht="15.75">
      <c r="A1" s="27" t="s">
        <v>217</v>
      </c>
    </row>
    <row r="2" ht="14.25">
      <c r="A2" s="28" t="s">
        <v>218</v>
      </c>
    </row>
    <row r="3" ht="12.75"/>
    <row r="4" ht="12.75">
      <c r="A4" s="19" t="s">
        <v>193</v>
      </c>
    </row>
    <row r="5" ht="15">
      <c r="A5" s="25" t="s">
        <v>207</v>
      </c>
    </row>
    <row r="6" ht="12.75"/>
    <row r="7" spans="1:4" ht="12.75">
      <c r="A7" s="20" t="s">
        <v>182</v>
      </c>
      <c r="B7" s="21" t="s">
        <v>184</v>
      </c>
      <c r="C7" s="5" t="s">
        <v>183</v>
      </c>
      <c r="D7" s="5" t="s">
        <v>227</v>
      </c>
    </row>
    <row r="8" spans="1:5" ht="12.75">
      <c r="A8" s="22" t="s">
        <v>128</v>
      </c>
      <c r="B8" s="23">
        <f>(D8/C8*100)-100</f>
        <v>30.12048192771084</v>
      </c>
      <c r="C8" s="5">
        <f>'Figures 2-8'!BK26</f>
        <v>91.3</v>
      </c>
      <c r="D8" s="5">
        <f>'Figures 2-8'!DE26</f>
        <v>118.8</v>
      </c>
      <c r="E8" s="10"/>
    </row>
    <row r="9" spans="1:5" ht="12.75">
      <c r="A9" s="22" t="s">
        <v>186</v>
      </c>
      <c r="B9" s="23">
        <f aca="true" t="shared" si="0" ref="B9">(D9/C9*100)-100</f>
        <v>13.392857142857139</v>
      </c>
      <c r="C9" s="5">
        <f>'Figures 2-8'!BK13</f>
        <v>100.8</v>
      </c>
      <c r="D9" s="5">
        <f>'Figures 2-8'!DE13</f>
        <v>114.3</v>
      </c>
      <c r="E9" s="10"/>
    </row>
    <row r="10" spans="1:5" ht="12.75">
      <c r="A10" s="22" t="s">
        <v>185</v>
      </c>
      <c r="B10" s="23">
        <f aca="true" t="shared" si="1" ref="B10:B12">(D10/C10*100)-100</f>
        <v>10.606060606060595</v>
      </c>
      <c r="C10" s="5">
        <f>'Figures 2-8'!BK36</f>
        <v>99</v>
      </c>
      <c r="D10" s="5">
        <f>'Figures 2-8'!DE36</f>
        <v>109.5</v>
      </c>
      <c r="E10" s="10"/>
    </row>
    <row r="11" spans="1:5" ht="12.75">
      <c r="A11" s="22" t="s">
        <v>187</v>
      </c>
      <c r="B11" s="23">
        <f t="shared" si="1"/>
        <v>8.244422890397658</v>
      </c>
      <c r="C11" s="5">
        <f>'Figures 2-8'!BK43</f>
        <v>103.1</v>
      </c>
      <c r="D11" s="5">
        <f>'Figures 2-8'!DE43</f>
        <v>111.6</v>
      </c>
      <c r="E11" s="10"/>
    </row>
    <row r="12" spans="1:5" ht="12.75">
      <c r="A12" s="22" t="s">
        <v>57</v>
      </c>
      <c r="B12" s="23">
        <f t="shared" si="1"/>
        <v>9.999999999999986</v>
      </c>
      <c r="C12" s="5">
        <f>'Figures 2-8'!BK15</f>
        <v>103</v>
      </c>
      <c r="D12" s="5">
        <f>'Figures 2-8'!DE15</f>
        <v>113.3</v>
      </c>
      <c r="E12" s="10"/>
    </row>
    <row r="13" spans="1:5" ht="12.75">
      <c r="A13" s="22" t="s">
        <v>89</v>
      </c>
      <c r="B13" s="23">
        <f>(D13/C13*100)-100</f>
        <v>4.052684903748727</v>
      </c>
      <c r="C13" s="5">
        <f>'Figures 2-8'!BK34</f>
        <v>98.7</v>
      </c>
      <c r="D13" s="5">
        <f>'Figures 2-8'!DE34</f>
        <v>102.7</v>
      </c>
      <c r="E13" s="10"/>
    </row>
    <row r="14" spans="1:5" ht="12.75">
      <c r="A14" s="22" t="s">
        <v>127</v>
      </c>
      <c r="B14" s="23">
        <f>(D14/C14*100)-100</f>
        <v>-4.112271540469962</v>
      </c>
      <c r="C14" s="5">
        <f>'Figures 2-8'!BK22</f>
        <v>153.2</v>
      </c>
      <c r="D14" s="5">
        <f>'Figures 2-8'!DE22</f>
        <v>146.9</v>
      </c>
      <c r="E14" s="10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41"/>
  <sheetViews>
    <sheetView showGridLines="0" workbookViewId="0" topLeftCell="A28">
      <selection activeCell="A31" sqref="A31"/>
    </sheetView>
  </sheetViews>
  <sheetFormatPr defaultColWidth="9.00390625" defaultRowHeight="14.25"/>
  <cols>
    <col min="1" max="1" width="29.25390625" style="5" customWidth="1"/>
    <col min="2" max="28" width="10.625" style="5" customWidth="1"/>
    <col min="29" max="29" width="11.25390625" style="5" customWidth="1"/>
    <col min="30" max="261" width="9.00390625" style="5" customWidth="1"/>
    <col min="262" max="262" width="40.50390625" style="5" customWidth="1"/>
    <col min="263" max="517" width="9.00390625" style="5" customWidth="1"/>
    <col min="518" max="518" width="40.50390625" style="5" customWidth="1"/>
    <col min="519" max="773" width="9.00390625" style="5" customWidth="1"/>
    <col min="774" max="774" width="40.50390625" style="5" customWidth="1"/>
    <col min="775" max="1029" width="9.00390625" style="5" customWidth="1"/>
    <col min="1030" max="1030" width="40.50390625" style="5" customWidth="1"/>
    <col min="1031" max="1285" width="9.00390625" style="5" customWidth="1"/>
    <col min="1286" max="1286" width="40.50390625" style="5" customWidth="1"/>
    <col min="1287" max="1541" width="9.00390625" style="5" customWidth="1"/>
    <col min="1542" max="1542" width="40.50390625" style="5" customWidth="1"/>
    <col min="1543" max="1797" width="9.00390625" style="5" customWidth="1"/>
    <col min="1798" max="1798" width="40.50390625" style="5" customWidth="1"/>
    <col min="1799" max="2053" width="9.00390625" style="5" customWidth="1"/>
    <col min="2054" max="2054" width="40.50390625" style="5" customWidth="1"/>
    <col min="2055" max="2309" width="9.00390625" style="5" customWidth="1"/>
    <col min="2310" max="2310" width="40.50390625" style="5" customWidth="1"/>
    <col min="2311" max="2565" width="9.00390625" style="5" customWidth="1"/>
    <col min="2566" max="2566" width="40.50390625" style="5" customWidth="1"/>
    <col min="2567" max="2821" width="9.00390625" style="5" customWidth="1"/>
    <col min="2822" max="2822" width="40.50390625" style="5" customWidth="1"/>
    <col min="2823" max="3077" width="9.00390625" style="5" customWidth="1"/>
    <col min="3078" max="3078" width="40.50390625" style="5" customWidth="1"/>
    <col min="3079" max="3333" width="9.00390625" style="5" customWidth="1"/>
    <col min="3334" max="3334" width="40.50390625" style="5" customWidth="1"/>
    <col min="3335" max="3589" width="9.00390625" style="5" customWidth="1"/>
    <col min="3590" max="3590" width="40.50390625" style="5" customWidth="1"/>
    <col min="3591" max="3845" width="9.00390625" style="5" customWidth="1"/>
    <col min="3846" max="3846" width="40.50390625" style="5" customWidth="1"/>
    <col min="3847" max="4101" width="9.00390625" style="5" customWidth="1"/>
    <col min="4102" max="4102" width="40.50390625" style="5" customWidth="1"/>
    <col min="4103" max="4357" width="9.00390625" style="5" customWidth="1"/>
    <col min="4358" max="4358" width="40.50390625" style="5" customWidth="1"/>
    <col min="4359" max="4613" width="9.00390625" style="5" customWidth="1"/>
    <col min="4614" max="4614" width="40.50390625" style="5" customWidth="1"/>
    <col min="4615" max="4869" width="9.00390625" style="5" customWidth="1"/>
    <col min="4870" max="4870" width="40.50390625" style="5" customWidth="1"/>
    <col min="4871" max="5125" width="9.00390625" style="5" customWidth="1"/>
    <col min="5126" max="5126" width="40.50390625" style="5" customWidth="1"/>
    <col min="5127" max="5381" width="9.00390625" style="5" customWidth="1"/>
    <col min="5382" max="5382" width="40.50390625" style="5" customWidth="1"/>
    <col min="5383" max="5637" width="9.00390625" style="5" customWidth="1"/>
    <col min="5638" max="5638" width="40.50390625" style="5" customWidth="1"/>
    <col min="5639" max="5893" width="9.00390625" style="5" customWidth="1"/>
    <col min="5894" max="5894" width="40.50390625" style="5" customWidth="1"/>
    <col min="5895" max="6149" width="9.00390625" style="5" customWidth="1"/>
    <col min="6150" max="6150" width="40.50390625" style="5" customWidth="1"/>
    <col min="6151" max="6405" width="9.00390625" style="5" customWidth="1"/>
    <col min="6406" max="6406" width="40.50390625" style="5" customWidth="1"/>
    <col min="6407" max="6661" width="9.00390625" style="5" customWidth="1"/>
    <col min="6662" max="6662" width="40.50390625" style="5" customWidth="1"/>
    <col min="6663" max="6917" width="9.00390625" style="5" customWidth="1"/>
    <col min="6918" max="6918" width="40.50390625" style="5" customWidth="1"/>
    <col min="6919" max="7173" width="9.00390625" style="5" customWidth="1"/>
    <col min="7174" max="7174" width="40.50390625" style="5" customWidth="1"/>
    <col min="7175" max="7429" width="9.00390625" style="5" customWidth="1"/>
    <col min="7430" max="7430" width="40.50390625" style="5" customWidth="1"/>
    <col min="7431" max="7685" width="9.00390625" style="5" customWidth="1"/>
    <col min="7686" max="7686" width="40.50390625" style="5" customWidth="1"/>
    <col min="7687" max="7941" width="9.00390625" style="5" customWidth="1"/>
    <col min="7942" max="7942" width="40.50390625" style="5" customWidth="1"/>
    <col min="7943" max="8197" width="9.00390625" style="5" customWidth="1"/>
    <col min="8198" max="8198" width="40.50390625" style="5" customWidth="1"/>
    <col min="8199" max="8453" width="9.00390625" style="5" customWidth="1"/>
    <col min="8454" max="8454" width="40.50390625" style="5" customWidth="1"/>
    <col min="8455" max="8709" width="9.00390625" style="5" customWidth="1"/>
    <col min="8710" max="8710" width="40.50390625" style="5" customWidth="1"/>
    <col min="8711" max="8965" width="9.00390625" style="5" customWidth="1"/>
    <col min="8966" max="8966" width="40.50390625" style="5" customWidth="1"/>
    <col min="8967" max="9221" width="9.00390625" style="5" customWidth="1"/>
    <col min="9222" max="9222" width="40.50390625" style="5" customWidth="1"/>
    <col min="9223" max="9477" width="9.00390625" style="5" customWidth="1"/>
    <col min="9478" max="9478" width="40.50390625" style="5" customWidth="1"/>
    <col min="9479" max="9733" width="9.00390625" style="5" customWidth="1"/>
    <col min="9734" max="9734" width="40.50390625" style="5" customWidth="1"/>
    <col min="9735" max="9989" width="9.00390625" style="5" customWidth="1"/>
    <col min="9990" max="9990" width="40.50390625" style="5" customWidth="1"/>
    <col min="9991" max="10245" width="9.00390625" style="5" customWidth="1"/>
    <col min="10246" max="10246" width="40.50390625" style="5" customWidth="1"/>
    <col min="10247" max="10501" width="9.00390625" style="5" customWidth="1"/>
    <col min="10502" max="10502" width="40.50390625" style="5" customWidth="1"/>
    <col min="10503" max="10757" width="9.00390625" style="5" customWidth="1"/>
    <col min="10758" max="10758" width="40.50390625" style="5" customWidth="1"/>
    <col min="10759" max="11013" width="9.00390625" style="5" customWidth="1"/>
    <col min="11014" max="11014" width="40.50390625" style="5" customWidth="1"/>
    <col min="11015" max="11269" width="9.00390625" style="5" customWidth="1"/>
    <col min="11270" max="11270" width="40.50390625" style="5" customWidth="1"/>
    <col min="11271" max="11525" width="9.00390625" style="5" customWidth="1"/>
    <col min="11526" max="11526" width="40.50390625" style="5" customWidth="1"/>
    <col min="11527" max="11781" width="9.00390625" style="5" customWidth="1"/>
    <col min="11782" max="11782" width="40.50390625" style="5" customWidth="1"/>
    <col min="11783" max="12037" width="9.00390625" style="5" customWidth="1"/>
    <col min="12038" max="12038" width="40.50390625" style="5" customWidth="1"/>
    <col min="12039" max="12293" width="9.00390625" style="5" customWidth="1"/>
    <col min="12294" max="12294" width="40.50390625" style="5" customWidth="1"/>
    <col min="12295" max="12549" width="9.00390625" style="5" customWidth="1"/>
    <col min="12550" max="12550" width="40.50390625" style="5" customWidth="1"/>
    <col min="12551" max="12805" width="9.00390625" style="5" customWidth="1"/>
    <col min="12806" max="12806" width="40.50390625" style="5" customWidth="1"/>
    <col min="12807" max="13061" width="9.00390625" style="5" customWidth="1"/>
    <col min="13062" max="13062" width="40.50390625" style="5" customWidth="1"/>
    <col min="13063" max="13317" width="9.00390625" style="5" customWidth="1"/>
    <col min="13318" max="13318" width="40.50390625" style="5" customWidth="1"/>
    <col min="13319" max="13573" width="9.00390625" style="5" customWidth="1"/>
    <col min="13574" max="13574" width="40.50390625" style="5" customWidth="1"/>
    <col min="13575" max="13829" width="9.00390625" style="5" customWidth="1"/>
    <col min="13830" max="13830" width="40.50390625" style="5" customWidth="1"/>
    <col min="13831" max="14085" width="9.00390625" style="5" customWidth="1"/>
    <col min="14086" max="14086" width="40.50390625" style="5" customWidth="1"/>
    <col min="14087" max="14341" width="9.00390625" style="5" customWidth="1"/>
    <col min="14342" max="14342" width="40.50390625" style="5" customWidth="1"/>
    <col min="14343" max="14597" width="9.00390625" style="5" customWidth="1"/>
    <col min="14598" max="14598" width="40.50390625" style="5" customWidth="1"/>
    <col min="14599" max="14853" width="9.00390625" style="5" customWidth="1"/>
    <col min="14854" max="14854" width="40.50390625" style="5" customWidth="1"/>
    <col min="14855" max="15109" width="9.00390625" style="5" customWidth="1"/>
    <col min="15110" max="15110" width="40.50390625" style="5" customWidth="1"/>
    <col min="15111" max="15365" width="9.00390625" style="5" customWidth="1"/>
    <col min="15366" max="15366" width="40.50390625" style="5" customWidth="1"/>
    <col min="15367" max="15621" width="9.00390625" style="5" customWidth="1"/>
    <col min="15622" max="15622" width="40.50390625" style="5" customWidth="1"/>
    <col min="15623" max="15877" width="9.00390625" style="5" customWidth="1"/>
    <col min="15878" max="15878" width="40.50390625" style="5" customWidth="1"/>
    <col min="15879" max="16133" width="9.00390625" style="5" customWidth="1"/>
    <col min="16134" max="16134" width="40.50390625" style="5" customWidth="1"/>
    <col min="16135" max="16384" width="9.00390625" style="5" customWidth="1"/>
  </cols>
  <sheetData>
    <row r="1" spans="1:6" ht="12.75">
      <c r="A1" s="4" t="s">
        <v>131</v>
      </c>
      <c r="B1" s="4"/>
      <c r="C1" s="4"/>
      <c r="D1" s="4"/>
      <c r="E1" s="4"/>
      <c r="F1" s="4"/>
    </row>
    <row r="2" ht="12.75"/>
    <row r="3" spans="1:6" ht="12.75">
      <c r="A3" s="4" t="s">
        <v>1</v>
      </c>
      <c r="B3" s="24" t="s">
        <v>228</v>
      </c>
      <c r="C3" s="4"/>
      <c r="D3" s="4"/>
      <c r="E3" s="4"/>
      <c r="F3" s="4"/>
    </row>
    <row r="4" spans="1:6" ht="12.75">
      <c r="A4" s="4" t="s">
        <v>2</v>
      </c>
      <c r="B4" s="2" t="s">
        <v>226</v>
      </c>
      <c r="C4" s="4"/>
      <c r="D4" s="4"/>
      <c r="E4" s="4"/>
      <c r="F4" s="4"/>
    </row>
    <row r="5" spans="1:6" ht="12.75">
      <c r="A5" s="4" t="s">
        <v>3</v>
      </c>
      <c r="B5" s="4" t="s">
        <v>4</v>
      </c>
      <c r="C5" s="4"/>
      <c r="D5" s="4"/>
      <c r="E5" s="4"/>
      <c r="F5" s="4"/>
    </row>
    <row r="6" ht="12.75"/>
    <row r="7" spans="1:6" ht="12.75">
      <c r="A7" s="4" t="s">
        <v>9</v>
      </c>
      <c r="B7" s="4" t="s">
        <v>64</v>
      </c>
      <c r="C7" s="4"/>
      <c r="D7" s="4"/>
      <c r="E7" s="4"/>
      <c r="F7" s="4"/>
    </row>
    <row r="8" spans="1:6" ht="12.75">
      <c r="A8" s="4" t="s">
        <v>11</v>
      </c>
      <c r="B8" s="4" t="s">
        <v>132</v>
      </c>
      <c r="C8" s="4"/>
      <c r="D8" s="4"/>
      <c r="E8" s="4"/>
      <c r="F8" s="4"/>
    </row>
    <row r="9" spans="1:6" ht="12.75">
      <c r="A9" s="4" t="s">
        <v>65</v>
      </c>
      <c r="B9" s="4" t="s">
        <v>66</v>
      </c>
      <c r="C9" s="4"/>
      <c r="D9" s="4"/>
      <c r="E9" s="4"/>
      <c r="F9" s="4"/>
    </row>
    <row r="10" ht="12.75"/>
    <row r="11" spans="1:29" ht="12.75">
      <c r="A11" s="7" t="s">
        <v>133</v>
      </c>
      <c r="B11" s="7" t="s">
        <v>160</v>
      </c>
      <c r="C11" s="7" t="s">
        <v>161</v>
      </c>
      <c r="D11" s="7" t="s">
        <v>162</v>
      </c>
      <c r="E11" s="7" t="s">
        <v>163</v>
      </c>
      <c r="F11" s="7" t="s">
        <v>164</v>
      </c>
      <c r="G11" s="7" t="s">
        <v>67</v>
      </c>
      <c r="H11" s="7" t="s">
        <v>68</v>
      </c>
      <c r="I11" s="7" t="s">
        <v>69</v>
      </c>
      <c r="J11" s="7" t="s">
        <v>70</v>
      </c>
      <c r="K11" s="7" t="s">
        <v>71</v>
      </c>
      <c r="L11" s="7" t="s">
        <v>72</v>
      </c>
      <c r="M11" s="7" t="s">
        <v>73</v>
      </c>
      <c r="N11" s="7" t="s">
        <v>74</v>
      </c>
      <c r="O11" s="7" t="s">
        <v>75</v>
      </c>
      <c r="P11" s="7" t="s">
        <v>76</v>
      </c>
      <c r="Q11" s="7" t="s">
        <v>77</v>
      </c>
      <c r="R11" s="7" t="s">
        <v>78</v>
      </c>
      <c r="S11" s="7" t="s">
        <v>79</v>
      </c>
      <c r="T11" s="7" t="s">
        <v>80</v>
      </c>
      <c r="U11" s="7" t="s">
        <v>81</v>
      </c>
      <c r="V11" s="7" t="s">
        <v>82</v>
      </c>
      <c r="W11" s="7" t="s">
        <v>83</v>
      </c>
      <c r="X11" s="7" t="s">
        <v>84</v>
      </c>
      <c r="Y11" s="7" t="s">
        <v>134</v>
      </c>
      <c r="Z11" s="7" t="s">
        <v>135</v>
      </c>
      <c r="AA11" s="7" t="s">
        <v>165</v>
      </c>
      <c r="AB11" s="7" t="s">
        <v>166</v>
      </c>
      <c r="AC11" s="7" t="s">
        <v>204</v>
      </c>
    </row>
    <row r="12" spans="1:30" ht="12.75">
      <c r="A12" s="7" t="s">
        <v>85</v>
      </c>
      <c r="B12" s="32">
        <v>5711588.1</v>
      </c>
      <c r="C12" s="32">
        <v>5974467.7</v>
      </c>
      <c r="D12" s="32">
        <v>6130909.4</v>
      </c>
      <c r="E12" s="32">
        <v>6380993.1</v>
      </c>
      <c r="F12" s="32">
        <v>6647146.9</v>
      </c>
      <c r="G12" s="32">
        <v>7052104.5</v>
      </c>
      <c r="H12" s="32">
        <v>7404555.2</v>
      </c>
      <c r="I12" s="32">
        <v>7672237.4</v>
      </c>
      <c r="J12" s="32">
        <v>7875043.1</v>
      </c>
      <c r="K12" s="32">
        <v>8228681.4</v>
      </c>
      <c r="L12" s="32">
        <v>8559036.1</v>
      </c>
      <c r="M12" s="32">
        <v>9030886.5</v>
      </c>
      <c r="N12" s="33">
        <v>9592332</v>
      </c>
      <c r="O12" s="32">
        <v>9942913.3</v>
      </c>
      <c r="P12" s="32">
        <v>9534381.7</v>
      </c>
      <c r="Q12" s="33">
        <v>9851275</v>
      </c>
      <c r="R12" s="32">
        <v>10152349.4</v>
      </c>
      <c r="S12" s="32">
        <v>10213208.6</v>
      </c>
      <c r="T12" s="32">
        <v>10318983.1</v>
      </c>
      <c r="U12" s="32">
        <v>10554793.4</v>
      </c>
      <c r="V12" s="33">
        <v>10939262</v>
      </c>
      <c r="W12" s="32">
        <v>11227133.1</v>
      </c>
      <c r="X12" s="32">
        <v>11692289.8</v>
      </c>
      <c r="Y12" s="32">
        <v>12095442.7</v>
      </c>
      <c r="Z12" s="32">
        <v>12534899.7</v>
      </c>
      <c r="AA12" s="32">
        <v>12105313.8</v>
      </c>
      <c r="AB12" s="32">
        <v>13099521.6</v>
      </c>
      <c r="AC12" s="32">
        <v>14303754.3</v>
      </c>
      <c r="AD12" s="32"/>
    </row>
    <row r="13" spans="1:30" ht="12.75">
      <c r="A13" s="7" t="s">
        <v>86</v>
      </c>
      <c r="B13" s="30">
        <v>161900.6</v>
      </c>
      <c r="C13" s="30">
        <v>170563.2</v>
      </c>
      <c r="D13" s="30">
        <v>172678.5</v>
      </c>
      <c r="E13" s="30">
        <v>171263.8</v>
      </c>
      <c r="F13" s="30">
        <v>168185.8</v>
      </c>
      <c r="G13" s="30">
        <v>173887.7</v>
      </c>
      <c r="H13" s="30">
        <v>184150.7</v>
      </c>
      <c r="I13" s="30">
        <v>177354.5</v>
      </c>
      <c r="J13" s="30">
        <v>176102.5</v>
      </c>
      <c r="K13" s="30">
        <v>185084.5</v>
      </c>
      <c r="L13" s="30">
        <v>169588.3</v>
      </c>
      <c r="M13" s="30">
        <v>169501.1</v>
      </c>
      <c r="N13" s="30">
        <v>183651.7</v>
      </c>
      <c r="O13" s="30">
        <v>184602.8</v>
      </c>
      <c r="P13" s="30">
        <v>161276.9</v>
      </c>
      <c r="Q13" s="30">
        <v>180953.1</v>
      </c>
      <c r="R13" s="30">
        <v>194668.4</v>
      </c>
      <c r="S13" s="30">
        <v>193582.7</v>
      </c>
      <c r="T13" s="30">
        <v>200766.6</v>
      </c>
      <c r="U13" s="30">
        <v>201199.6</v>
      </c>
      <c r="V13" s="30">
        <v>200181.2</v>
      </c>
      <c r="W13" s="30">
        <v>199982.8</v>
      </c>
      <c r="X13" s="30">
        <v>222331.9</v>
      </c>
      <c r="Y13" s="30">
        <v>218749.1</v>
      </c>
      <c r="Z13" s="30">
        <v>222889.4</v>
      </c>
      <c r="AA13" s="31">
        <v>219706</v>
      </c>
      <c r="AB13" s="31">
        <v>234561</v>
      </c>
      <c r="AC13" s="30">
        <v>269254.8</v>
      </c>
      <c r="AD13" s="30"/>
    </row>
    <row r="14" spans="1:30" ht="12.75">
      <c r="A14" s="7" t="s">
        <v>136</v>
      </c>
      <c r="B14" s="32">
        <v>1344016.5</v>
      </c>
      <c r="C14" s="33">
        <v>1381685</v>
      </c>
      <c r="D14" s="32">
        <v>1416817.9</v>
      </c>
      <c r="E14" s="32">
        <v>1472314.4</v>
      </c>
      <c r="F14" s="32">
        <v>1502206.5</v>
      </c>
      <c r="G14" s="32">
        <v>1592791.4</v>
      </c>
      <c r="H14" s="32">
        <v>1643381.5</v>
      </c>
      <c r="I14" s="32">
        <v>1668550.5</v>
      </c>
      <c r="J14" s="32">
        <v>1675572.2</v>
      </c>
      <c r="K14" s="32">
        <v>1742460.4</v>
      </c>
      <c r="L14" s="32">
        <v>1796676.5</v>
      </c>
      <c r="M14" s="32">
        <v>1903597.8</v>
      </c>
      <c r="N14" s="32">
        <v>2018747.9</v>
      </c>
      <c r="O14" s="32">
        <v>2042292.8</v>
      </c>
      <c r="P14" s="32">
        <v>1811101.6</v>
      </c>
      <c r="Q14" s="32">
        <v>1952226.7</v>
      </c>
      <c r="R14" s="33">
        <v>2042137</v>
      </c>
      <c r="S14" s="32">
        <v>2046363.2</v>
      </c>
      <c r="T14" s="32">
        <v>2043626.7</v>
      </c>
      <c r="U14" s="32">
        <v>2097854.1</v>
      </c>
      <c r="V14" s="32">
        <v>2229033.3</v>
      </c>
      <c r="W14" s="33">
        <v>2290710</v>
      </c>
      <c r="X14" s="32">
        <v>2373818.1</v>
      </c>
      <c r="Y14" s="32">
        <v>2438592.9</v>
      </c>
      <c r="Z14" s="32">
        <v>2503125.8</v>
      </c>
      <c r="AA14" s="32">
        <v>2381766.7</v>
      </c>
      <c r="AB14" s="32">
        <v>2641537.3</v>
      </c>
      <c r="AC14" s="32">
        <v>2939888.3</v>
      </c>
      <c r="AD14" s="32"/>
    </row>
    <row r="15" spans="1:30" ht="12.75">
      <c r="A15" s="7" t="s">
        <v>106</v>
      </c>
      <c r="B15" s="30">
        <v>1143535.3</v>
      </c>
      <c r="C15" s="30">
        <v>1171223.3</v>
      </c>
      <c r="D15" s="30">
        <v>1208627.6</v>
      </c>
      <c r="E15" s="30">
        <v>1260655.9</v>
      </c>
      <c r="F15" s="30">
        <v>1289688.5</v>
      </c>
      <c r="G15" s="30">
        <v>1375080.1</v>
      </c>
      <c r="H15" s="30">
        <v>1414427.7</v>
      </c>
      <c r="I15" s="30">
        <v>1427022.5</v>
      </c>
      <c r="J15" s="30">
        <v>1428768.4</v>
      </c>
      <c r="K15" s="30">
        <v>1476581.6</v>
      </c>
      <c r="L15" s="30">
        <v>1513918.1</v>
      </c>
      <c r="M15" s="30">
        <v>1597746.3</v>
      </c>
      <c r="N15" s="30">
        <v>1701596.7</v>
      </c>
      <c r="O15" s="30">
        <v>1692081.6</v>
      </c>
      <c r="P15" s="30">
        <v>1469924.4</v>
      </c>
      <c r="Q15" s="30">
        <v>1591990.4</v>
      </c>
      <c r="R15" s="30">
        <v>1676340.2</v>
      </c>
      <c r="S15" s="30">
        <v>1663347.6</v>
      </c>
      <c r="T15" s="30">
        <v>1664840.6</v>
      </c>
      <c r="U15" s="30">
        <v>1732540.7</v>
      </c>
      <c r="V15" s="30">
        <v>1869357.8</v>
      </c>
      <c r="W15" s="30">
        <v>1931283.9</v>
      </c>
      <c r="X15" s="30">
        <v>2000803.9</v>
      </c>
      <c r="Y15" s="31">
        <v>2052420</v>
      </c>
      <c r="Z15" s="30">
        <v>2097856.8</v>
      </c>
      <c r="AA15" s="30">
        <v>1978708.9</v>
      </c>
      <c r="AB15" s="31">
        <v>2185728</v>
      </c>
      <c r="AC15" s="30">
        <v>2389060.8</v>
      </c>
      <c r="AD15" s="30"/>
    </row>
    <row r="16" spans="1:30" ht="12.75">
      <c r="A16" s="7" t="s">
        <v>87</v>
      </c>
      <c r="B16" s="32">
        <v>354512.1</v>
      </c>
      <c r="C16" s="32">
        <v>358206.8</v>
      </c>
      <c r="D16" s="32">
        <v>356135.2</v>
      </c>
      <c r="E16" s="32">
        <v>364814.2</v>
      </c>
      <c r="F16" s="32">
        <v>383156.1</v>
      </c>
      <c r="G16" s="32">
        <v>404096.8</v>
      </c>
      <c r="H16" s="32">
        <v>425160.9</v>
      </c>
      <c r="I16" s="32">
        <v>441728.9</v>
      </c>
      <c r="J16" s="32">
        <v>460173.3</v>
      </c>
      <c r="K16" s="32">
        <v>487847.8</v>
      </c>
      <c r="L16" s="32">
        <v>516827.1</v>
      </c>
      <c r="M16" s="32">
        <v>566791.3</v>
      </c>
      <c r="N16" s="32">
        <v>607442.5</v>
      </c>
      <c r="O16" s="32">
        <v>635890.8</v>
      </c>
      <c r="P16" s="32">
        <v>595696.6</v>
      </c>
      <c r="Q16" s="32">
        <v>569761.5</v>
      </c>
      <c r="R16" s="32">
        <v>569900.6</v>
      </c>
      <c r="S16" s="32">
        <v>552214.3</v>
      </c>
      <c r="T16" s="32">
        <v>538164.8</v>
      </c>
      <c r="U16" s="32">
        <v>541546.2</v>
      </c>
      <c r="V16" s="32">
        <v>556738.6</v>
      </c>
      <c r="W16" s="32">
        <v>572943.3</v>
      </c>
      <c r="X16" s="32">
        <v>600279.1</v>
      </c>
      <c r="Y16" s="32">
        <v>636018.9</v>
      </c>
      <c r="Z16" s="32">
        <v>671860.6</v>
      </c>
      <c r="AA16" s="33">
        <v>663006</v>
      </c>
      <c r="AB16" s="32">
        <v>712101.6</v>
      </c>
      <c r="AC16" s="32">
        <v>790810.2</v>
      </c>
      <c r="AD16" s="32"/>
    </row>
    <row r="17" spans="1:30" ht="12.75">
      <c r="A17" s="7" t="s">
        <v>137</v>
      </c>
      <c r="B17" s="30">
        <v>1091007.8</v>
      </c>
      <c r="C17" s="30">
        <v>1136970.4</v>
      </c>
      <c r="D17" s="31">
        <v>1176609</v>
      </c>
      <c r="E17" s="30">
        <v>1237044.6</v>
      </c>
      <c r="F17" s="30">
        <v>1278784.4</v>
      </c>
      <c r="G17" s="30">
        <v>1364796.9</v>
      </c>
      <c r="H17" s="30">
        <v>1447603.6</v>
      </c>
      <c r="I17" s="30">
        <v>1497124.1</v>
      </c>
      <c r="J17" s="30">
        <v>1535268.6</v>
      </c>
      <c r="K17" s="30">
        <v>1593951.2</v>
      </c>
      <c r="L17" s="30">
        <v>1658556.7</v>
      </c>
      <c r="M17" s="30">
        <v>1733801.4</v>
      </c>
      <c r="N17" s="30">
        <v>1842176.6</v>
      </c>
      <c r="O17" s="30">
        <v>1918752.7</v>
      </c>
      <c r="P17" s="30">
        <v>1836384.8</v>
      </c>
      <c r="Q17" s="30">
        <v>1867305.6</v>
      </c>
      <c r="R17" s="30">
        <v>1920952.3</v>
      </c>
      <c r="S17" s="30">
        <v>1935728.6</v>
      </c>
      <c r="T17" s="30">
        <v>1948662.4</v>
      </c>
      <c r="U17" s="30">
        <v>1996877.3</v>
      </c>
      <c r="V17" s="30">
        <v>2080267.2</v>
      </c>
      <c r="W17" s="30">
        <v>2143171.5</v>
      </c>
      <c r="X17" s="31">
        <v>2246017</v>
      </c>
      <c r="Y17" s="30">
        <v>2311663.4</v>
      </c>
      <c r="Z17" s="30">
        <v>2409150.8</v>
      </c>
      <c r="AA17" s="30">
        <v>2150583.7</v>
      </c>
      <c r="AB17" s="30">
        <v>2416534.1</v>
      </c>
      <c r="AC17" s="30">
        <v>2798166.8</v>
      </c>
      <c r="AD17" s="30"/>
    </row>
    <row r="18" spans="1:30" ht="12.75">
      <c r="A18" s="7" t="s">
        <v>51</v>
      </c>
      <c r="B18" s="32">
        <v>218221.3</v>
      </c>
      <c r="C18" s="32">
        <v>235502.6</v>
      </c>
      <c r="D18" s="32">
        <v>253676.6</v>
      </c>
      <c r="E18" s="32">
        <v>279925.9</v>
      </c>
      <c r="F18" s="32">
        <v>300588.2</v>
      </c>
      <c r="G18" s="32">
        <v>320855.7</v>
      </c>
      <c r="H18" s="32">
        <v>353086.5</v>
      </c>
      <c r="I18" s="32">
        <v>376592.4</v>
      </c>
      <c r="J18" s="32">
        <v>375114.9</v>
      </c>
      <c r="K18" s="33">
        <v>396734</v>
      </c>
      <c r="L18" s="32">
        <v>405858.6</v>
      </c>
      <c r="M18" s="32">
        <v>425162.5</v>
      </c>
      <c r="N18" s="32">
        <v>450125.6</v>
      </c>
      <c r="O18" s="33">
        <v>463343</v>
      </c>
      <c r="P18" s="32">
        <v>450752.7</v>
      </c>
      <c r="Q18" s="32">
        <v>453916.6</v>
      </c>
      <c r="R18" s="32">
        <v>466797.7</v>
      </c>
      <c r="S18" s="32">
        <v>470666.5</v>
      </c>
      <c r="T18" s="32">
        <v>476514.7</v>
      </c>
      <c r="U18" s="32">
        <v>486968.5</v>
      </c>
      <c r="V18" s="32">
        <v>507573.2</v>
      </c>
      <c r="W18" s="32">
        <v>526769.2</v>
      </c>
      <c r="X18" s="32">
        <v>558752.9</v>
      </c>
      <c r="Y18" s="33">
        <v>595097</v>
      </c>
      <c r="Z18" s="32">
        <v>636693.7</v>
      </c>
      <c r="AA18" s="32">
        <v>655391.7</v>
      </c>
      <c r="AB18" s="32">
        <v>721071.6</v>
      </c>
      <c r="AC18" s="32">
        <v>769932.2</v>
      </c>
      <c r="AD18" s="32"/>
    </row>
    <row r="19" spans="1:30" ht="12.75">
      <c r="A19" s="7" t="s">
        <v>88</v>
      </c>
      <c r="B19" s="30">
        <v>274748.1</v>
      </c>
      <c r="C19" s="31">
        <v>287268</v>
      </c>
      <c r="D19" s="30">
        <v>289932.9</v>
      </c>
      <c r="E19" s="30">
        <v>297094.9</v>
      </c>
      <c r="F19" s="30">
        <v>327873.4</v>
      </c>
      <c r="G19" s="30">
        <v>338631.9</v>
      </c>
      <c r="H19" s="31">
        <v>350261</v>
      </c>
      <c r="I19" s="30">
        <v>361948.8</v>
      </c>
      <c r="J19" s="30">
        <v>385376.8</v>
      </c>
      <c r="K19" s="30">
        <v>415717.7</v>
      </c>
      <c r="L19" s="30">
        <v>433592.8</v>
      </c>
      <c r="M19" s="30">
        <v>452364.6</v>
      </c>
      <c r="N19" s="30">
        <v>477725.2</v>
      </c>
      <c r="O19" s="30">
        <v>473505.5</v>
      </c>
      <c r="P19" s="30">
        <v>494560.7</v>
      </c>
      <c r="Q19" s="31">
        <v>516114</v>
      </c>
      <c r="R19" s="31">
        <v>514870</v>
      </c>
      <c r="S19" s="30">
        <v>520315.3</v>
      </c>
      <c r="T19" s="30">
        <v>520901.7</v>
      </c>
      <c r="U19" s="30">
        <v>540740.1</v>
      </c>
      <c r="V19" s="30">
        <v>548234.2</v>
      </c>
      <c r="W19" s="30">
        <v>543015.1</v>
      </c>
      <c r="X19" s="30">
        <v>538001.1</v>
      </c>
      <c r="Y19" s="30">
        <v>551722.4</v>
      </c>
      <c r="Z19" s="30">
        <v>556325.6</v>
      </c>
      <c r="AA19" s="31">
        <v>561713</v>
      </c>
      <c r="AB19" s="30">
        <v>596334.3</v>
      </c>
      <c r="AC19" s="30">
        <v>617259.8</v>
      </c>
      <c r="AD19" s="30"/>
    </row>
    <row r="20" spans="1:30" ht="12.75">
      <c r="A20" s="7" t="s">
        <v>89</v>
      </c>
      <c r="B20" s="32">
        <v>546301.8</v>
      </c>
      <c r="C20" s="33">
        <v>578999</v>
      </c>
      <c r="D20" s="32">
        <v>592829.5</v>
      </c>
      <c r="E20" s="32">
        <v>614659.3</v>
      </c>
      <c r="F20" s="32">
        <v>636238.7</v>
      </c>
      <c r="G20" s="32">
        <v>683063.1</v>
      </c>
      <c r="H20" s="32">
        <v>715813.7</v>
      </c>
      <c r="I20" s="32">
        <v>756035.2</v>
      </c>
      <c r="J20" s="32">
        <v>785858.1</v>
      </c>
      <c r="K20" s="32">
        <v>826840.7</v>
      </c>
      <c r="L20" s="32">
        <v>876783.9</v>
      </c>
      <c r="M20" s="32">
        <v>943024.2</v>
      </c>
      <c r="N20" s="32">
        <v>1020387.3</v>
      </c>
      <c r="O20" s="32">
        <v>1069010.7</v>
      </c>
      <c r="P20" s="32">
        <v>1037769.9</v>
      </c>
      <c r="Q20" s="32">
        <v>1070723.4</v>
      </c>
      <c r="R20" s="32">
        <v>1117114.6</v>
      </c>
      <c r="S20" s="32">
        <v>1127855.1</v>
      </c>
      <c r="T20" s="33">
        <v>1155012</v>
      </c>
      <c r="U20" s="32">
        <v>1171919.2</v>
      </c>
      <c r="V20" s="32">
        <v>1200405.7</v>
      </c>
      <c r="W20" s="32">
        <v>1230123.4</v>
      </c>
      <c r="X20" s="32">
        <v>1268345.6</v>
      </c>
      <c r="Y20" s="32">
        <v>1307551.1</v>
      </c>
      <c r="Z20" s="33">
        <v>1353649</v>
      </c>
      <c r="AA20" s="33">
        <v>1359232</v>
      </c>
      <c r="AB20" s="32">
        <v>1402860.7</v>
      </c>
      <c r="AC20" s="32">
        <v>1473878.8</v>
      </c>
      <c r="AD20" s="32"/>
    </row>
    <row r="21" spans="1:30" ht="12.75">
      <c r="A21" s="7" t="s">
        <v>138</v>
      </c>
      <c r="B21" s="30">
        <v>495419.5</v>
      </c>
      <c r="C21" s="31">
        <v>529497</v>
      </c>
      <c r="D21" s="30">
        <v>549942.6</v>
      </c>
      <c r="E21" s="30">
        <v>581855.8</v>
      </c>
      <c r="F21" s="30">
        <v>626105.4</v>
      </c>
      <c r="G21" s="31">
        <v>683491</v>
      </c>
      <c r="H21" s="30">
        <v>722030.3</v>
      </c>
      <c r="I21" s="30">
        <v>745112.1</v>
      </c>
      <c r="J21" s="30">
        <v>770478.2</v>
      </c>
      <c r="K21" s="31">
        <v>798078</v>
      </c>
      <c r="L21" s="30">
        <v>843161.2</v>
      </c>
      <c r="M21" s="30">
        <v>899665.1</v>
      </c>
      <c r="N21" s="30">
        <v>973399.3</v>
      </c>
      <c r="O21" s="30">
        <v>1026874.8</v>
      </c>
      <c r="P21" s="30">
        <v>968936.5</v>
      </c>
      <c r="Q21" s="30">
        <v>1002098.1</v>
      </c>
      <c r="R21" s="30">
        <v>1042312.3</v>
      </c>
      <c r="S21" s="30">
        <v>1056291.2</v>
      </c>
      <c r="T21" s="30">
        <v>1084944.5</v>
      </c>
      <c r="U21" s="30">
        <v>1125090.8</v>
      </c>
      <c r="V21" s="30">
        <v>1178978.8</v>
      </c>
      <c r="W21" s="30">
        <v>1223904.1</v>
      </c>
      <c r="X21" s="30">
        <v>1301277.2</v>
      </c>
      <c r="Y21" s="30">
        <v>1371708.9</v>
      </c>
      <c r="Z21" s="30">
        <v>1421071.8</v>
      </c>
      <c r="AA21" s="30">
        <v>1366313.4</v>
      </c>
      <c r="AB21" s="30">
        <v>1476505.2</v>
      </c>
      <c r="AC21" s="30">
        <v>1595876.1</v>
      </c>
      <c r="AD21" s="30"/>
    </row>
    <row r="22" spans="1:30" ht="12.75">
      <c r="A22" s="7" t="s">
        <v>90</v>
      </c>
      <c r="B22" s="32">
        <v>1031592.8</v>
      </c>
      <c r="C22" s="32">
        <v>1090099.6</v>
      </c>
      <c r="D22" s="33">
        <v>1112485</v>
      </c>
      <c r="E22" s="32">
        <v>1144453.2</v>
      </c>
      <c r="F22" s="32">
        <v>1195439.4</v>
      </c>
      <c r="G22" s="32">
        <v>1250975.5</v>
      </c>
      <c r="H22" s="32">
        <v>1312827.9</v>
      </c>
      <c r="I22" s="32">
        <v>1387218.9</v>
      </c>
      <c r="J22" s="33">
        <v>1443045</v>
      </c>
      <c r="K22" s="32">
        <v>1501592.3</v>
      </c>
      <c r="L22" s="32">
        <v>1564609.9</v>
      </c>
      <c r="M22" s="32">
        <v>1629230.5</v>
      </c>
      <c r="N22" s="32">
        <v>1696564.3</v>
      </c>
      <c r="O22" s="32">
        <v>1791059.2</v>
      </c>
      <c r="P22" s="33">
        <v>1841454</v>
      </c>
      <c r="Q22" s="32">
        <v>1894657.2</v>
      </c>
      <c r="R22" s="32">
        <v>1930277.7</v>
      </c>
      <c r="S22" s="32">
        <v>1955417.7</v>
      </c>
      <c r="T22" s="32">
        <v>1992027.2</v>
      </c>
      <c r="U22" s="32">
        <v>2028433.6</v>
      </c>
      <c r="V22" s="32">
        <v>2062509.7</v>
      </c>
      <c r="W22" s="32">
        <v>2116948.1</v>
      </c>
      <c r="X22" s="33">
        <v>2188353</v>
      </c>
      <c r="Y22" s="32">
        <v>2260305.4</v>
      </c>
      <c r="Z22" s="32">
        <v>2341882.4</v>
      </c>
      <c r="AA22" s="32">
        <v>2383051.4</v>
      </c>
      <c r="AB22" s="32">
        <v>2515514.4</v>
      </c>
      <c r="AC22" s="32">
        <v>2627491.8</v>
      </c>
      <c r="AD22" s="32"/>
    </row>
    <row r="23" spans="1:30" ht="12.75">
      <c r="A23" s="7" t="s">
        <v>139</v>
      </c>
      <c r="B23" s="30">
        <v>193867.6</v>
      </c>
      <c r="C23" s="30">
        <v>205676.1</v>
      </c>
      <c r="D23" s="30">
        <v>209802.1</v>
      </c>
      <c r="E23" s="31">
        <v>217567</v>
      </c>
      <c r="F23" s="30">
        <v>228569.1</v>
      </c>
      <c r="G23" s="30">
        <v>239514.6</v>
      </c>
      <c r="H23" s="30">
        <v>250239.1</v>
      </c>
      <c r="I23" s="30">
        <v>260571.9</v>
      </c>
      <c r="J23" s="30">
        <v>268053.5</v>
      </c>
      <c r="K23" s="30">
        <v>280374.9</v>
      </c>
      <c r="L23" s="30">
        <v>293381.1</v>
      </c>
      <c r="M23" s="31">
        <v>307748</v>
      </c>
      <c r="N23" s="30">
        <v>322111.4</v>
      </c>
      <c r="O23" s="30">
        <v>337581.1</v>
      </c>
      <c r="P23" s="30">
        <v>336448.1</v>
      </c>
      <c r="Q23" s="30">
        <v>343518.7</v>
      </c>
      <c r="R23" s="30">
        <v>353318.7</v>
      </c>
      <c r="S23" s="31">
        <v>354774</v>
      </c>
      <c r="T23" s="30">
        <v>358362.4</v>
      </c>
      <c r="U23" s="31">
        <v>364164</v>
      </c>
      <c r="V23" s="31">
        <v>375340</v>
      </c>
      <c r="W23" s="30">
        <v>379565.6</v>
      </c>
      <c r="X23" s="30">
        <v>395114.1</v>
      </c>
      <c r="Y23" s="30">
        <v>404033.7</v>
      </c>
      <c r="Z23" s="30">
        <v>418250.6</v>
      </c>
      <c r="AA23" s="30">
        <v>364549.9</v>
      </c>
      <c r="AB23" s="30">
        <v>382501.3</v>
      </c>
      <c r="AC23" s="30">
        <v>421195.4</v>
      </c>
      <c r="AD23" s="30"/>
    </row>
    <row r="24" ht="11.25" customHeight="1"/>
    <row r="25" ht="11.25" customHeight="1"/>
    <row r="26" ht="12.75"/>
    <row r="27" spans="1:29" ht="12.75">
      <c r="A27" s="5" t="s">
        <v>91</v>
      </c>
      <c r="B27" s="10">
        <f aca="true" t="shared" si="0" ref="B27:AB27">B13+B14+B16</f>
        <v>1860429.2000000002</v>
      </c>
      <c r="C27" s="10">
        <f t="shared" si="0"/>
        <v>1910455</v>
      </c>
      <c r="D27" s="10">
        <f t="shared" si="0"/>
        <v>1945631.5999999999</v>
      </c>
      <c r="E27" s="10">
        <f t="shared" si="0"/>
        <v>2008392.4</v>
      </c>
      <c r="F27" s="10">
        <f t="shared" si="0"/>
        <v>2053548.4</v>
      </c>
      <c r="G27" s="10">
        <f t="shared" si="0"/>
        <v>2170775.9</v>
      </c>
      <c r="H27" s="10">
        <f t="shared" si="0"/>
        <v>2252693.1</v>
      </c>
      <c r="I27" s="10">
        <f t="shared" si="0"/>
        <v>2287633.9</v>
      </c>
      <c r="J27" s="10">
        <f t="shared" si="0"/>
        <v>2311848</v>
      </c>
      <c r="K27" s="10">
        <f t="shared" si="0"/>
        <v>2415392.6999999997</v>
      </c>
      <c r="L27" s="10">
        <f t="shared" si="0"/>
        <v>2483091.9</v>
      </c>
      <c r="M27" s="10">
        <f t="shared" si="0"/>
        <v>2639890.2</v>
      </c>
      <c r="N27" s="10">
        <f t="shared" si="0"/>
        <v>2809842.1</v>
      </c>
      <c r="O27" s="10">
        <f t="shared" si="0"/>
        <v>2862786.4000000004</v>
      </c>
      <c r="P27" s="10">
        <f t="shared" si="0"/>
        <v>2568075.1</v>
      </c>
      <c r="Q27" s="10">
        <f t="shared" si="0"/>
        <v>2702941.3</v>
      </c>
      <c r="R27" s="10">
        <f t="shared" si="0"/>
        <v>2806706</v>
      </c>
      <c r="S27" s="10">
        <f t="shared" si="0"/>
        <v>2792160.2</v>
      </c>
      <c r="T27" s="10">
        <f t="shared" si="0"/>
        <v>2782558.0999999996</v>
      </c>
      <c r="U27" s="10">
        <f t="shared" si="0"/>
        <v>2840599.9000000004</v>
      </c>
      <c r="V27" s="10">
        <f t="shared" si="0"/>
        <v>2985953.1</v>
      </c>
      <c r="W27" s="10">
        <f t="shared" si="0"/>
        <v>3063636.0999999996</v>
      </c>
      <c r="X27" s="10">
        <f t="shared" si="0"/>
        <v>3196429.1</v>
      </c>
      <c r="Y27" s="10">
        <f t="shared" si="0"/>
        <v>3293360.9</v>
      </c>
      <c r="Z27" s="10">
        <f t="shared" si="0"/>
        <v>3397875.8</v>
      </c>
      <c r="AA27" s="10">
        <f t="shared" si="0"/>
        <v>3264478.7</v>
      </c>
      <c r="AB27" s="10">
        <f t="shared" si="0"/>
        <v>3588199.9</v>
      </c>
      <c r="AC27" s="10">
        <f aca="true" t="shared" si="1" ref="AC27">AC13+AC14+AC16</f>
        <v>3999953.3</v>
      </c>
    </row>
    <row r="28" spans="1:29" ht="12.75">
      <c r="A28" s="5" t="s">
        <v>180</v>
      </c>
      <c r="B28" s="10">
        <f aca="true" t="shared" si="2" ref="B28:AB28">B17+B18+B20+B21</f>
        <v>2350950.4000000004</v>
      </c>
      <c r="C28" s="10">
        <f t="shared" si="2"/>
        <v>2480969</v>
      </c>
      <c r="D28" s="10">
        <f t="shared" si="2"/>
        <v>2573057.7</v>
      </c>
      <c r="E28" s="10">
        <f t="shared" si="2"/>
        <v>2713485.5999999996</v>
      </c>
      <c r="F28" s="10">
        <f t="shared" si="2"/>
        <v>2841716.6999999997</v>
      </c>
      <c r="G28" s="10">
        <f t="shared" si="2"/>
        <v>3052206.6999999997</v>
      </c>
      <c r="H28" s="10">
        <f t="shared" si="2"/>
        <v>3238534.0999999996</v>
      </c>
      <c r="I28" s="10">
        <f t="shared" si="2"/>
        <v>3374863.8000000003</v>
      </c>
      <c r="J28" s="10">
        <f t="shared" si="2"/>
        <v>3466719.8</v>
      </c>
      <c r="K28" s="10">
        <f t="shared" si="2"/>
        <v>3615603.9</v>
      </c>
      <c r="L28" s="10">
        <f t="shared" si="2"/>
        <v>3784360.3999999994</v>
      </c>
      <c r="M28" s="10">
        <f t="shared" si="2"/>
        <v>4001653.1999999997</v>
      </c>
      <c r="N28" s="10">
        <f t="shared" si="2"/>
        <v>4286088.8</v>
      </c>
      <c r="O28" s="10">
        <f t="shared" si="2"/>
        <v>4477981.2</v>
      </c>
      <c r="P28" s="10">
        <f t="shared" si="2"/>
        <v>4293843.9</v>
      </c>
      <c r="Q28" s="10">
        <f t="shared" si="2"/>
        <v>4394043.7</v>
      </c>
      <c r="R28" s="10">
        <f t="shared" si="2"/>
        <v>4547176.9</v>
      </c>
      <c r="S28" s="10">
        <f t="shared" si="2"/>
        <v>4590541.4</v>
      </c>
      <c r="T28" s="10">
        <f t="shared" si="2"/>
        <v>4665133.6</v>
      </c>
      <c r="U28" s="10">
        <f t="shared" si="2"/>
        <v>4780855.8</v>
      </c>
      <c r="V28" s="10">
        <f t="shared" si="2"/>
        <v>4967224.899999999</v>
      </c>
      <c r="W28" s="10">
        <f t="shared" si="2"/>
        <v>5123968.2</v>
      </c>
      <c r="X28" s="10">
        <f t="shared" si="2"/>
        <v>5374392.7</v>
      </c>
      <c r="Y28" s="10">
        <f t="shared" si="2"/>
        <v>5586020.4</v>
      </c>
      <c r="Z28" s="10">
        <f t="shared" si="2"/>
        <v>5820565.3</v>
      </c>
      <c r="AA28" s="10">
        <f t="shared" si="2"/>
        <v>5531520.800000001</v>
      </c>
      <c r="AB28" s="10">
        <f t="shared" si="2"/>
        <v>6016971.600000001</v>
      </c>
      <c r="AC28" s="10">
        <f aca="true" t="shared" si="3" ref="AC28">AC17+AC18+AC20+AC21</f>
        <v>6637853.9</v>
      </c>
    </row>
    <row r="29" spans="1:29" ht="12.75">
      <c r="A29" s="5" t="s">
        <v>92</v>
      </c>
      <c r="B29" s="10">
        <f aca="true" t="shared" si="4" ref="B29:AB29">B19+B22+B23</f>
        <v>1500208.5</v>
      </c>
      <c r="C29" s="10">
        <f t="shared" si="4"/>
        <v>1583043.7000000002</v>
      </c>
      <c r="D29" s="10">
        <f t="shared" si="4"/>
        <v>1612220</v>
      </c>
      <c r="E29" s="10">
        <f t="shared" si="4"/>
        <v>1659115.1</v>
      </c>
      <c r="F29" s="10">
        <f t="shared" si="4"/>
        <v>1751881.9</v>
      </c>
      <c r="G29" s="10">
        <f t="shared" si="4"/>
        <v>1829122</v>
      </c>
      <c r="H29" s="10">
        <f t="shared" si="4"/>
        <v>1913328</v>
      </c>
      <c r="I29" s="10">
        <f t="shared" si="4"/>
        <v>2009739.5999999999</v>
      </c>
      <c r="J29" s="10">
        <f t="shared" si="4"/>
        <v>2096475.3</v>
      </c>
      <c r="K29" s="10">
        <f t="shared" si="4"/>
        <v>2197684.9</v>
      </c>
      <c r="L29" s="10">
        <f t="shared" si="4"/>
        <v>2291583.8</v>
      </c>
      <c r="M29" s="10">
        <f t="shared" si="4"/>
        <v>2389343.1</v>
      </c>
      <c r="N29" s="10">
        <f t="shared" si="4"/>
        <v>2496400.9</v>
      </c>
      <c r="O29" s="10">
        <f t="shared" si="4"/>
        <v>2602145.8000000003</v>
      </c>
      <c r="P29" s="10">
        <f t="shared" si="4"/>
        <v>2672462.8000000003</v>
      </c>
      <c r="Q29" s="10">
        <f t="shared" si="4"/>
        <v>2754289.9000000004</v>
      </c>
      <c r="R29" s="10">
        <f t="shared" si="4"/>
        <v>2798466.4000000004</v>
      </c>
      <c r="S29" s="10">
        <f t="shared" si="4"/>
        <v>2830507</v>
      </c>
      <c r="T29" s="10">
        <f t="shared" si="4"/>
        <v>2871291.3</v>
      </c>
      <c r="U29" s="10">
        <f t="shared" si="4"/>
        <v>2933337.7</v>
      </c>
      <c r="V29" s="10">
        <f t="shared" si="4"/>
        <v>2986083.9</v>
      </c>
      <c r="W29" s="10">
        <f t="shared" si="4"/>
        <v>3039528.8000000003</v>
      </c>
      <c r="X29" s="10">
        <f t="shared" si="4"/>
        <v>3121468.2</v>
      </c>
      <c r="Y29" s="10">
        <f t="shared" si="4"/>
        <v>3216061.5</v>
      </c>
      <c r="Z29" s="10">
        <f t="shared" si="4"/>
        <v>3316458.6</v>
      </c>
      <c r="AA29" s="10">
        <f t="shared" si="4"/>
        <v>3309314.3</v>
      </c>
      <c r="AB29" s="10">
        <f t="shared" si="4"/>
        <v>3494350</v>
      </c>
      <c r="AC29" s="10">
        <f aca="true" t="shared" si="5" ref="AC29">AC19+AC22+AC23</f>
        <v>3665946.9999999995</v>
      </c>
    </row>
    <row r="30" spans="2:29" ht="12.75">
      <c r="B30" s="10">
        <f aca="true" t="shared" si="6" ref="B30:F30">B27+B28+B29</f>
        <v>5711588.100000001</v>
      </c>
      <c r="C30" s="10">
        <f t="shared" si="6"/>
        <v>5974467.7</v>
      </c>
      <c r="D30" s="10">
        <f t="shared" si="6"/>
        <v>6130909.3</v>
      </c>
      <c r="E30" s="10">
        <f t="shared" si="6"/>
        <v>6380993.1</v>
      </c>
      <c r="F30" s="10">
        <f t="shared" si="6"/>
        <v>6647147</v>
      </c>
      <c r="G30" s="10">
        <f>G27+G28+G29</f>
        <v>7052104.6</v>
      </c>
      <c r="H30" s="10">
        <f aca="true" t="shared" si="7" ref="H30:AB30">H27+H28+H29</f>
        <v>7404555.199999999</v>
      </c>
      <c r="I30" s="10">
        <f t="shared" si="7"/>
        <v>7672237.3</v>
      </c>
      <c r="J30" s="10">
        <f t="shared" si="7"/>
        <v>7875043.1</v>
      </c>
      <c r="K30" s="10">
        <f t="shared" si="7"/>
        <v>8228681.5</v>
      </c>
      <c r="L30" s="10">
        <f t="shared" si="7"/>
        <v>8559036.099999998</v>
      </c>
      <c r="M30" s="10">
        <f t="shared" si="7"/>
        <v>9030886.5</v>
      </c>
      <c r="N30" s="10">
        <f t="shared" si="7"/>
        <v>9592331.8</v>
      </c>
      <c r="O30" s="10">
        <f t="shared" si="7"/>
        <v>9942913.4</v>
      </c>
      <c r="P30" s="10">
        <f t="shared" si="7"/>
        <v>9534381.8</v>
      </c>
      <c r="Q30" s="10">
        <f t="shared" si="7"/>
        <v>9851274.9</v>
      </c>
      <c r="R30" s="10">
        <f t="shared" si="7"/>
        <v>10152349.3</v>
      </c>
      <c r="S30" s="10">
        <f t="shared" si="7"/>
        <v>10213208.600000001</v>
      </c>
      <c r="T30" s="10">
        <f t="shared" si="7"/>
        <v>10318983</v>
      </c>
      <c r="U30" s="10">
        <f t="shared" si="7"/>
        <v>10554793.4</v>
      </c>
      <c r="V30" s="10">
        <f t="shared" si="7"/>
        <v>10939261.9</v>
      </c>
      <c r="W30" s="10">
        <f t="shared" si="7"/>
        <v>11227133.1</v>
      </c>
      <c r="X30" s="10">
        <f t="shared" si="7"/>
        <v>11692290</v>
      </c>
      <c r="Y30" s="10">
        <f t="shared" si="7"/>
        <v>12095442.8</v>
      </c>
      <c r="Z30" s="10">
        <f t="shared" si="7"/>
        <v>12534899.7</v>
      </c>
      <c r="AA30" s="10">
        <f t="shared" si="7"/>
        <v>12105313.8</v>
      </c>
      <c r="AB30" s="10">
        <f t="shared" si="7"/>
        <v>13099521.5</v>
      </c>
      <c r="AC30" s="10">
        <f aca="true" t="shared" si="8" ref="AC30">AC27+AC28+AC29</f>
        <v>14303754.2</v>
      </c>
    </row>
    <row r="31" spans="7:26" ht="12.75"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ht="12.75"/>
    <row r="33" spans="2:11" ht="12.75">
      <c r="B33" s="5">
        <v>1995</v>
      </c>
      <c r="G33" s="5">
        <v>2000</v>
      </c>
      <c r="H33" s="5">
        <v>2019</v>
      </c>
      <c r="I33" s="5">
        <v>2020</v>
      </c>
      <c r="J33" s="5">
        <v>2021</v>
      </c>
      <c r="K33" s="5">
        <v>2022</v>
      </c>
    </row>
    <row r="34" spans="1:11" ht="12.75">
      <c r="A34" s="5" t="s">
        <v>91</v>
      </c>
      <c r="B34" s="10">
        <f>B27/B30*100</f>
        <v>32.57288809044196</v>
      </c>
      <c r="G34" s="10">
        <f>G27/G30*100</f>
        <v>30.781958339075118</v>
      </c>
      <c r="H34" s="10">
        <f>Z27/Z30*100</f>
        <v>27.107323403632822</v>
      </c>
      <c r="I34" s="10">
        <f aca="true" t="shared" si="9" ref="I34">AA27/AA30*100</f>
        <v>26.967319921933786</v>
      </c>
      <c r="J34" s="10">
        <f>AB27/AB30*100</f>
        <v>27.39183946528123</v>
      </c>
      <c r="K34" s="10">
        <f>AC27/AC30*100</f>
        <v>27.964359874137102</v>
      </c>
    </row>
    <row r="35" spans="1:11" ht="12.75">
      <c r="A35" s="5" t="s">
        <v>180</v>
      </c>
      <c r="B35" s="10">
        <f>B28/B30*100</f>
        <v>41.1610634177209</v>
      </c>
      <c r="G35" s="10">
        <f>G28/G30*100</f>
        <v>43.280791666079374</v>
      </c>
      <c r="H35" s="10">
        <f>Z28/Z30*100</f>
        <v>46.4348773369124</v>
      </c>
      <c r="I35" s="10">
        <f aca="true" t="shared" si="10" ref="I35:K35">AA28/AA30*100</f>
        <v>45.69498066212873</v>
      </c>
      <c r="J35" s="10">
        <f t="shared" si="10"/>
        <v>45.932758688933795</v>
      </c>
      <c r="K35" s="10">
        <f t="shared" si="10"/>
        <v>46.40637560732133</v>
      </c>
    </row>
    <row r="36" spans="1:11" ht="12.75">
      <c r="A36" s="5" t="s">
        <v>92</v>
      </c>
      <c r="B36" s="10">
        <f>B29/B30*100</f>
        <v>26.266048491837147</v>
      </c>
      <c r="G36" s="10">
        <f>G29/G30*100</f>
        <v>25.937249994845512</v>
      </c>
      <c r="H36" s="10">
        <f>Z29/Z30*100</f>
        <v>26.457799259454788</v>
      </c>
      <c r="I36" s="10">
        <f aca="true" t="shared" si="11" ref="I36:K36">AA29/AA30*100</f>
        <v>27.337699415937482</v>
      </c>
      <c r="J36" s="10">
        <f t="shared" si="11"/>
        <v>26.67540184578498</v>
      </c>
      <c r="K36" s="10">
        <f t="shared" si="11"/>
        <v>25.62926451854157</v>
      </c>
    </row>
    <row r="37" ht="12.75"/>
    <row r="38" ht="12.75">
      <c r="A38" s="5" t="s">
        <v>140</v>
      </c>
    </row>
    <row r="39" ht="14.25">
      <c r="A39" s="29" t="s">
        <v>219</v>
      </c>
    </row>
    <row r="40" ht="14.25">
      <c r="A40" s="29" t="s">
        <v>220</v>
      </c>
    </row>
    <row r="41" spans="1:7" ht="14.25">
      <c r="A41" s="28" t="s">
        <v>221</v>
      </c>
      <c r="G41" s="9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28.2" customHeight="1"/>
    <row r="73" ht="12.75"/>
    <row r="74" ht="12.75"/>
    <row r="75" ht="12.75"/>
    <row r="76" ht="12.75"/>
    <row r="77" ht="12.75"/>
    <row r="78" ht="12.75"/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2018-07-11T08:18:47Z</dcterms:created>
  <dcterms:modified xsi:type="dcterms:W3CDTF">2024-03-08T09:56:42Z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2023-11-09T14:21:12Z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27e2bf69-bc5e-44de-a5fe-4836de5fd0a2</vt:lpwstr>
  </property>
  <property fmtid="{D5CDD505-2E9C-101B-9397-08002B2CF9AE}" pid="8" name="MSIP_Label_6bd9ddd1-4d20-43f6-abfa-fc3c07406f94_ContentBits">
    <vt:lpwstr>0</vt:lpwstr>
  </property>
</Properties>
</file>